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azarou\Desktop\Marios arxeio\Desktop files\Αναρτήσεις διαδυκτιου 20_6_2016\"/>
    </mc:Choice>
  </mc:AlternateContent>
  <bookViews>
    <workbookView xWindow="0" yWindow="0" windowWidth="19200" windowHeight="10995" tabRatio="896" activeTab="17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ΚΡΗΤΗ " sheetId="28" r:id="rId18"/>
    <sheet name="Sheet1" sheetId="29" state="hidden" r:id="rId19"/>
  </sheets>
  <definedNames>
    <definedName name="_xlnm._FilterDatabase" localSheetId="18" hidden="1">Sheet1!$A$1:$AG$197</definedName>
    <definedName name="_xlnm._FilterDatabase" localSheetId="17" hidden="1">'ΚΡΗΤΗ '!$A$9:$AA$55</definedName>
    <definedName name="_xlnm._FilterDatabase" localSheetId="16" hidden="1">ΡΟΔΟΣ!$A$9:$X$22</definedName>
    <definedName name="_xlnm.Print_Area" localSheetId="5">KΑΡΠΑΘΟΣ!$A$1:$V$14</definedName>
    <definedName name="_xlnm.Print_Area" localSheetId="2">ΑΜΟΡΓΟΣ!$A$1:$V$19</definedName>
    <definedName name="_xlnm.Print_Area" localSheetId="3">ΘΗΡΑ!$A$1:$V$11</definedName>
    <definedName name="_xlnm.Print_Area" localSheetId="4">ΙΚΑΡΙΑ!$A$1:$V$15</definedName>
    <definedName name="_xlnm.Print_Area" localSheetId="17">'ΚΡΗΤΗ '!$A$1:$V$57</definedName>
    <definedName name="_xlnm.Print_Area" localSheetId="6">ΚΥΘΝΟΣ!$A$1:$V$13</definedName>
    <definedName name="_xlnm.Print_Area" localSheetId="7">'ΚΩΣ - ΚΑΛΥΜΝΟΣ'!$A$1:$V$19</definedName>
    <definedName name="_xlnm.Print_Area" localSheetId="8">ΛΕΣΒΟΣ!$A$1:$V$16</definedName>
    <definedName name="_xlnm.Print_Area" localSheetId="9">ΛΗΜΝΟΣ!$A$1:$V$16</definedName>
    <definedName name="_xlnm.Print_Area" localSheetId="10">ΜΗΛΟΣ!$A$1:$V$15</definedName>
    <definedName name="_xlnm.Print_Area" localSheetId="0">'ΟΛΑ ΤΑ ΝΗΣΙΑ ΑΙΟΛΙΚΑ '!$A$1:$Q$51</definedName>
    <definedName name="_xlnm.Print_Area" localSheetId="12">ΠΑΤΜΟΣ!$A$1:$V$18</definedName>
    <definedName name="_xlnm.Print_Area" localSheetId="16">ΡΟΔΟΣ!$A$1:$V$15</definedName>
    <definedName name="_xlnm.Print_Area" localSheetId="11">ΣΑΜΟΣ!$A$1:$V$16</definedName>
    <definedName name="_xlnm.Print_Area" localSheetId="13">ΣΙΦΝΟΣ!$A$1:$V$19</definedName>
    <definedName name="_xlnm.Print_Area" localSheetId="14">ΣΚΥΡΟΣ!$A$1:$V$16</definedName>
    <definedName name="_xlnm.Print_Area" localSheetId="1">ΣΥΜΗ!$A$1:$V$22</definedName>
    <definedName name="_xlnm.Print_Area" localSheetId="15">ΧΙΟΣ!$A$1:$V$28</definedName>
    <definedName name="_xlnm.Print_Titles" localSheetId="5">KΑΡΠΑΘΟΣ!$1:$9</definedName>
    <definedName name="_xlnm.Print_Titles" localSheetId="2">ΑΜΟΡΓΟΣ!$1:$9</definedName>
    <definedName name="_xlnm.Print_Titles" localSheetId="17">'ΚΡΗΤΗ '!$1:$9</definedName>
    <definedName name="_xlnm.Print_Titles" localSheetId="8">ΛΕΣΒΟΣ!$1:$9</definedName>
    <definedName name="_xlnm.Print_Titles" localSheetId="16">ΡΟΔΟΣ!$1:$9</definedName>
  </definedNames>
  <calcPr calcId="152511"/>
</workbook>
</file>

<file path=xl/calcChain.xml><?xml version="1.0" encoding="utf-8"?>
<calcChain xmlns="http://schemas.openxmlformats.org/spreadsheetml/2006/main">
  <c r="X4" i="28" l="1"/>
  <c r="X6" i="28"/>
  <c r="AA8" i="28"/>
  <c r="AA9" i="28"/>
  <c r="AA54" i="28"/>
  <c r="AA11" i="38" l="1"/>
  <c r="AA12" i="38"/>
  <c r="AA13" i="38"/>
  <c r="AA10" i="38"/>
  <c r="Q43" i="1" l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AA12" i="43"/>
  <c r="X12" i="43"/>
  <c r="AA11" i="43"/>
  <c r="X11" i="43"/>
  <c r="AA10" i="43"/>
  <c r="E6" i="43" s="1"/>
  <c r="E7" i="43" s="1"/>
  <c r="X10" i="43"/>
  <c r="X9" i="43"/>
  <c r="X8" i="43"/>
  <c r="X7" i="43"/>
  <c r="X6" i="43"/>
  <c r="X5" i="43"/>
  <c r="E5" i="43"/>
  <c r="X4" i="43"/>
  <c r="E4" i="43"/>
  <c r="X3" i="43"/>
  <c r="X2" i="43"/>
  <c r="X1" i="43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AA12" i="42"/>
  <c r="X12" i="42"/>
  <c r="AA11" i="42"/>
  <c r="X11" i="42"/>
  <c r="AA10" i="42"/>
  <c r="E6" i="42" s="1"/>
  <c r="E7" i="42" s="1"/>
  <c r="X10" i="42"/>
  <c r="X9" i="42"/>
  <c r="X8" i="42"/>
  <c r="X7" i="42"/>
  <c r="X6" i="42"/>
  <c r="X5" i="42"/>
  <c r="E5" i="42"/>
  <c r="X4" i="42"/>
  <c r="E4" i="42"/>
  <c r="X3" i="42"/>
  <c r="X2" i="42"/>
  <c r="X1" i="42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AA12" i="41"/>
  <c r="X12" i="41"/>
  <c r="AA11" i="41"/>
  <c r="X11" i="41"/>
  <c r="AA10" i="41"/>
  <c r="X10" i="41"/>
  <c r="X9" i="41"/>
  <c r="X8" i="41"/>
  <c r="X7" i="41"/>
  <c r="X6" i="41"/>
  <c r="E6" i="41"/>
  <c r="E7" i="41" s="1"/>
  <c r="X5" i="41"/>
  <c r="E5" i="41"/>
  <c r="X4" i="41"/>
  <c r="E4" i="41"/>
  <c r="X3" i="41"/>
  <c r="X2" i="41"/>
  <c r="X1" i="41"/>
  <c r="D4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AA12" i="40"/>
  <c r="X12" i="40"/>
  <c r="AA11" i="40"/>
  <c r="X11" i="40"/>
  <c r="AA10" i="40"/>
  <c r="E6" i="40" s="1"/>
  <c r="E7" i="40" s="1"/>
  <c r="X10" i="40"/>
  <c r="X9" i="40"/>
  <c r="X8" i="40"/>
  <c r="X7" i="40"/>
  <c r="X6" i="40"/>
  <c r="X5" i="40"/>
  <c r="E5" i="40"/>
  <c r="X4" i="40"/>
  <c r="E4" i="40"/>
  <c r="X3" i="40"/>
  <c r="X2" i="40"/>
  <c r="X1" i="40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AA12" i="37"/>
  <c r="X12" i="37"/>
  <c r="AA11" i="37"/>
  <c r="X11" i="37"/>
  <c r="AA10" i="37"/>
  <c r="E6" i="37" s="1"/>
  <c r="E7" i="37" s="1"/>
  <c r="X10" i="37"/>
  <c r="X9" i="37"/>
  <c r="X8" i="37"/>
  <c r="X7" i="37"/>
  <c r="X6" i="37"/>
  <c r="X5" i="37"/>
  <c r="E5" i="37"/>
  <c r="X4" i="37"/>
  <c r="E4" i="37"/>
  <c r="X3" i="37"/>
  <c r="X2" i="37"/>
  <c r="X1" i="37"/>
  <c r="G31" i="1"/>
  <c r="F31" i="1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E6" i="38"/>
  <c r="E7" i="38" s="1"/>
  <c r="E31" i="1" s="1"/>
  <c r="X5" i="38"/>
  <c r="L31" i="1" s="1"/>
  <c r="E5" i="38"/>
  <c r="X4" i="38"/>
  <c r="J31" i="1" s="1"/>
  <c r="E4" i="38"/>
  <c r="X3" i="38"/>
  <c r="X2" i="38"/>
  <c r="H31" i="1" s="1"/>
  <c r="X1" i="38"/>
  <c r="P20" i="1"/>
  <c r="Q20" i="1"/>
  <c r="O20" i="1"/>
  <c r="N20" i="1"/>
  <c r="M20" i="1"/>
  <c r="L20" i="1"/>
  <c r="K20" i="1"/>
  <c r="J20" i="1"/>
  <c r="I20" i="1"/>
  <c r="H20" i="1"/>
  <c r="G20" i="1"/>
  <c r="E20" i="1"/>
  <c r="D20" i="1"/>
  <c r="E17" i="1"/>
  <c r="D17" i="1"/>
  <c r="G17" i="1"/>
  <c r="F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X13" i="36"/>
  <c r="AA12" i="36"/>
  <c r="X12" i="36"/>
  <c r="AA11" i="36"/>
  <c r="X11" i="36"/>
  <c r="AA10" i="36"/>
  <c r="X10" i="36"/>
  <c r="X9" i="36"/>
  <c r="X8" i="36"/>
  <c r="X7" i="36"/>
  <c r="X6" i="36"/>
  <c r="E6" i="36"/>
  <c r="X5" i="36"/>
  <c r="E5" i="36"/>
  <c r="X4" i="36"/>
  <c r="E4" i="36"/>
  <c r="X3" i="36"/>
  <c r="X2" i="36"/>
  <c r="X1" i="36"/>
  <c r="O17" i="1"/>
  <c r="N17" i="1"/>
  <c r="M17" i="1"/>
  <c r="L17" i="1"/>
  <c r="K17" i="1"/>
  <c r="I17" i="1"/>
  <c r="J17" i="1"/>
  <c r="H17" i="1"/>
  <c r="P17" i="1"/>
  <c r="Q17" i="1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AA12" i="35"/>
  <c r="X12" i="35"/>
  <c r="AA11" i="35"/>
  <c r="X11" i="35"/>
  <c r="AA10" i="35"/>
  <c r="X10" i="35"/>
  <c r="X9" i="35"/>
  <c r="X8" i="35"/>
  <c r="X7" i="35"/>
  <c r="X6" i="35"/>
  <c r="E6" i="35"/>
  <c r="X5" i="35"/>
  <c r="E5" i="35"/>
  <c r="X4" i="35"/>
  <c r="E4" i="35"/>
  <c r="X3" i="35"/>
  <c r="X2" i="35"/>
  <c r="X1" i="35"/>
  <c r="Q15" i="1"/>
  <c r="P15" i="1"/>
  <c r="O15" i="1"/>
  <c r="N15" i="1"/>
  <c r="M15" i="1"/>
  <c r="L15" i="1"/>
  <c r="K15" i="1"/>
  <c r="J15" i="1"/>
  <c r="I15" i="1"/>
  <c r="G15" i="1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AA12" i="34"/>
  <c r="X12" i="34"/>
  <c r="AA11" i="34"/>
  <c r="X11" i="34"/>
  <c r="AA10" i="34"/>
  <c r="X10" i="34"/>
  <c r="X9" i="34"/>
  <c r="X8" i="34"/>
  <c r="X7" i="34"/>
  <c r="X6" i="34"/>
  <c r="E6" i="34"/>
  <c r="X5" i="34"/>
  <c r="E5" i="34"/>
  <c r="X4" i="34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Q36" i="1"/>
  <c r="P36" i="1"/>
  <c r="E6" i="21"/>
  <c r="AA17" i="21"/>
  <c r="AA16" i="21"/>
  <c r="AA15" i="21"/>
  <c r="AA14" i="21"/>
  <c r="AA13" i="21"/>
  <c r="X13" i="21"/>
  <c r="AA12" i="21"/>
  <c r="X12" i="2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Q18" i="1"/>
  <c r="P18" i="1"/>
  <c r="AA17" i="13"/>
  <c r="AA16" i="13"/>
  <c r="AA15" i="13"/>
  <c r="AA14" i="13"/>
  <c r="AA13" i="13"/>
  <c r="X13" i="13"/>
  <c r="AA12" i="13"/>
  <c r="X12" i="13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Q47" i="1"/>
  <c r="P47" i="1"/>
  <c r="E6" i="27"/>
  <c r="AA17" i="27"/>
  <c r="AA16" i="27"/>
  <c r="AA15" i="27"/>
  <c r="X13" i="27"/>
  <c r="X12" i="27"/>
  <c r="X11" i="27"/>
  <c r="X10" i="27"/>
  <c r="X9" i="27"/>
  <c r="X8" i="27"/>
  <c r="X7" i="27"/>
  <c r="X6" i="27"/>
  <c r="X5" i="27"/>
  <c r="X4" i="27"/>
  <c r="X3" i="27"/>
  <c r="X2" i="27"/>
  <c r="X1" i="27"/>
  <c r="Q30" i="1"/>
  <c r="P30" i="1"/>
  <c r="AA17" i="15"/>
  <c r="AA16" i="15"/>
  <c r="AA15" i="15"/>
  <c r="AA14" i="15"/>
  <c r="AA13" i="15"/>
  <c r="X13" i="15"/>
  <c r="AA12" i="15"/>
  <c r="X12" i="15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E6" i="14" s="1"/>
  <c r="AA15" i="14"/>
  <c r="AA16" i="14"/>
  <c r="AA17" i="14"/>
  <c r="AA10" i="14"/>
  <c r="Q21" i="1"/>
  <c r="P21" i="1"/>
  <c r="X13" i="14"/>
  <c r="X12" i="14"/>
  <c r="X11" i="14"/>
  <c r="X10" i="14"/>
  <c r="X13" i="28"/>
  <c r="P49" i="1" s="1"/>
  <c r="X12" i="28"/>
  <c r="Q49" i="1" s="1"/>
  <c r="E6" i="26" l="1"/>
  <c r="E7" i="26" s="1"/>
  <c r="F20" i="1"/>
  <c r="E6" i="28"/>
  <c r="Q50" i="1"/>
  <c r="P50" i="1"/>
  <c r="D47" i="1"/>
  <c r="E7" i="27"/>
  <c r="D44" i="1"/>
  <c r="D36" i="1"/>
  <c r="D21" i="1"/>
  <c r="G7" i="1"/>
  <c r="F7" i="1"/>
  <c r="E7" i="1"/>
  <c r="D30" i="1"/>
  <c r="D18" i="1" l="1"/>
  <c r="D7" i="1"/>
  <c r="X11" i="33"/>
  <c r="X9" i="33"/>
  <c r="X8" i="33"/>
  <c r="X7" i="33"/>
  <c r="X6" i="33"/>
  <c r="E6" i="33"/>
  <c r="E7" i="33" s="1"/>
  <c r="X5" i="33"/>
  <c r="E5" i="33"/>
  <c r="X4" i="33"/>
  <c r="E4" i="33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49" i="1"/>
  <c r="O49" i="1"/>
  <c r="I49" i="1"/>
  <c r="X5" i="28"/>
  <c r="X3" i="28"/>
  <c r="X2" i="28"/>
  <c r="X1" i="28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5" i="15"/>
  <c r="E4" i="15"/>
  <c r="E5" i="14"/>
  <c r="E4" i="14"/>
  <c r="X1" i="14"/>
  <c r="O18" i="1"/>
  <c r="K18" i="1"/>
  <c r="J18" i="1"/>
  <c r="E5" i="13"/>
  <c r="E4" i="13"/>
  <c r="H49" i="1" l="1"/>
  <c r="M49" i="1"/>
  <c r="J49" i="1"/>
  <c r="L49" i="1"/>
  <c r="H47" i="1"/>
  <c r="K47" i="1"/>
  <c r="O47" i="1"/>
  <c r="J47" i="1"/>
  <c r="L47" i="1"/>
  <c r="I47" i="1"/>
  <c r="M47" i="1"/>
  <c r="N47" i="1"/>
  <c r="E7" i="15"/>
  <c r="E7" i="21"/>
  <c r="E36" i="1" s="1"/>
  <c r="K49" i="1"/>
  <c r="G49" i="1"/>
  <c r="F49" i="1"/>
  <c r="F30" i="1"/>
  <c r="F21" i="1"/>
  <c r="F18" i="1"/>
  <c r="E49" i="1"/>
  <c r="E44" i="1"/>
  <c r="E21" i="1"/>
  <c r="G47" i="1"/>
  <c r="F47" i="1"/>
  <c r="G44" i="1"/>
  <c r="F44" i="1"/>
  <c r="G36" i="1"/>
  <c r="F36" i="1"/>
  <c r="G30" i="1"/>
  <c r="G21" i="1"/>
  <c r="D50" i="1" l="1"/>
  <c r="L50" i="1"/>
  <c r="O50" i="1"/>
  <c r="F50" i="1"/>
  <c r="H50" i="1"/>
  <c r="J50" i="1"/>
  <c r="I50" i="1"/>
  <c r="M50" i="1"/>
  <c r="N50" i="1"/>
  <c r="G18" i="1"/>
  <c r="G50" i="1" s="1"/>
  <c r="E47" i="1"/>
  <c r="K50" i="1"/>
  <c r="E30" i="1"/>
  <c r="E18" i="1" l="1"/>
  <c r="E50" i="1" s="1"/>
</calcChain>
</file>

<file path=xl/sharedStrings.xml><?xml version="1.0" encoding="utf-8"?>
<sst xmlns="http://schemas.openxmlformats.org/spreadsheetml/2006/main" count="3104" uniqueCount="713">
  <si>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</si>
  <si>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</si>
  <si>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</si>
  <si>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</si>
  <si>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</si>
  <si>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</si>
  <si>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</si>
  <si>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</si>
  <si>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</si>
  <si>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</si>
  <si>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</si>
  <si>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</si>
  <si>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</si>
  <si>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</si>
  <si>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</si>
  <si>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</si>
  <si>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</si>
  <si>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</si>
  <si>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</si>
  <si>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</si>
  <si>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</si>
  <si>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</si>
  <si>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</si>
  <si>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</si>
  <si>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</si>
  <si>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</si>
  <si>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</si>
  <si>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</si>
  <si>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</si>
  <si>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</si>
  <si>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</si>
  <si>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</si>
  <si>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</si>
  <si>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</si>
  <si>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</si>
  <si>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</si>
  <si>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</si>
  <si>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</si>
  <si>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</si>
  <si>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</si>
  <si>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</si>
  <si>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</si>
  <si>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</si>
  <si>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</si>
  <si>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</si>
  <si>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</si>
  <si>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</si>
  <si>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</si>
  <si>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</si>
  <si>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</si>
  <si>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</si>
  <si>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</si>
  <si>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</si>
  <si>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</si>
  <si>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</si>
  <si>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</si>
  <si>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</si>
  <si>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</si>
  <si>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</si>
  <si>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</si>
  <si>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</si>
  <si>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</si>
  <si>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</si>
  <si>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</si>
  <si>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</si>
  <si>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</si>
  <si>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</si>
  <si>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</si>
  <si>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</si>
  <si>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</si>
  <si>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</si>
  <si>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</si>
  <si>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</si>
  <si>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</si>
  <si>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</si>
  <si>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</si>
  <si>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</si>
  <si>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</si>
  <si>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</si>
  <si>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</si>
  <si>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</si>
  <si>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</si>
  <si>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</si>
  <si>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</si>
  <si>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</si>
  <si>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</si>
  <si>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</si>
  <si>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</si>
  <si>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</si>
  <si>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</si>
  <si>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</si>
  <si>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</si>
  <si>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</si>
  <si>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</si>
  <si>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</si>
  <si>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</si>
  <si>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</si>
  <si>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</si>
  <si>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</si>
  <si>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</si>
  <si>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</si>
  <si>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</si>
  <si>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</si>
  <si>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</si>
  <si>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</si>
  <si>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</si>
  <si>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</si>
  <si>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</si>
  <si>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</si>
  <si>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</si>
  <si>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</si>
  <si>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</si>
  <si>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</si>
  <si>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</si>
  <si>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</si>
  <si>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</si>
  <si>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</si>
  <si>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</si>
  <si>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</si>
  <si>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</si>
  <si>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</si>
  <si>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</si>
  <si>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</si>
  <si>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</si>
  <si>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</si>
  <si>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</si>
  <si>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</si>
  <si>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</si>
  <si>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</si>
  <si>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</si>
  <si>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</si>
  <si>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</si>
  <si>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</si>
  <si>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</si>
  <si>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</si>
  <si>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</si>
  <si>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</si>
  <si>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</si>
  <si>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</si>
  <si>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</si>
  <si>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</si>
  <si>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</si>
  <si>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</si>
  <si>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</si>
  <si>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</si>
  <si>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</si>
  <si>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</si>
  <si>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</si>
  <si>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</si>
  <si>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</si>
  <si>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</si>
  <si>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</si>
  <si>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</si>
  <si>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</si>
  <si>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</si>
  <si>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</si>
  <si>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</si>
  <si>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</si>
  <si>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</si>
  <si>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</si>
  <si>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</si>
  <si>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</si>
  <si>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</si>
  <si>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</si>
  <si>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</si>
  <si>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</si>
  <si>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</si>
  <si>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</si>
  <si>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</si>
  <si>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</si>
  <si>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</si>
  <si>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</si>
  <si>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</si>
  <si>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</si>
  <si>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</si>
  <si>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</si>
  <si>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</si>
  <si>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</si>
  <si>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</si>
  <si>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</si>
  <si>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</si>
  <si>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</si>
  <si>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</si>
  <si>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</si>
  <si>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</si>
  <si>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</si>
  <si>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</si>
  <si>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</si>
  <si>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</si>
  <si>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</si>
  <si>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</si>
  <si>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</si>
  <si>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</si>
  <si>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</si>
  <si>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</si>
  <si>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</si>
  <si>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</si>
  <si>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</si>
  <si>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</si>
  <si>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</si>
  <si>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</si>
  <si>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</si>
  <si>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</si>
  <si>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</si>
  <si>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</si>
  <si>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</si>
  <si>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</si>
  <si>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</si>
  <si>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</si>
  <si>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</si>
  <si>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</si>
  <si>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</si>
  <si>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</si>
  <si>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</si>
  <si>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</si>
  <si>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</si>
  <si>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</si>
  <si>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</si>
  <si>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</si>
  <si>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</si>
  <si>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</si>
  <si>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</si>
  <si>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</si>
  <si>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</si>
  <si>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</si>
  <si>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</si>
  <si>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</si>
  <si>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</si>
  <si>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</si>
  <si>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</si>
  <si>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</si>
  <si>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</si>
  <si>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</si>
  <si>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</si>
  <si>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</si>
  <si>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</si>
  <si>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</si>
  <si>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</si>
  <si>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</si>
  <si>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</si>
  <si>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</si>
  <si>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</si>
  <si>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</si>
  <si>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</si>
  <si>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</si>
  <si>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</si>
  <si>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</si>
  <si>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</si>
  <si>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</si>
  <si>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</si>
  <si>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</si>
  <si>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</si>
  <si>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</si>
  <si>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</si>
  <si>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</si>
  <si>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</si>
  <si>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</si>
  <si>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</si>
  <si>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</si>
  <si>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</si>
  <si>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</si>
  <si>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</si>
  <si>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</si>
  <si>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</si>
  <si>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</si>
  <si>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</si>
  <si>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</si>
  <si>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</si>
  <si>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</si>
  <si>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</si>
  <si>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</si>
  <si>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</si>
  <si>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</si>
  <si>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</si>
  <si>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</si>
  <si>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</si>
  <si>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</si>
  <si>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</si>
  <si>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</si>
  <si>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</si>
  <si>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</si>
  <si>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</si>
  <si>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</si>
  <si>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</si>
  <si>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</si>
  <si>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</si>
  <si>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</si>
  <si>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</si>
  <si>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</si>
  <si>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</si>
  <si>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</si>
  <si>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</si>
  <si>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</si>
  <si>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</si>
  <si>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</si>
  <si>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</si>
  <si>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</si>
  <si>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</si>
  <si>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</si>
  <si>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</si>
  <si>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</si>
  <si>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</si>
  <si>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</si>
  <si>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</si>
  <si>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</si>
  <si>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</si>
  <si>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</si>
  <si>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</si>
  <si>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</si>
  <si>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</si>
  <si>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</si>
  <si>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</si>
  <si>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</si>
  <si>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</si>
  <si>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</si>
  <si>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</si>
  <si>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</si>
  <si>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</si>
  <si>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</si>
  <si>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</si>
  <si>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</si>
  <si>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</si>
  <si>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</si>
  <si>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</si>
  <si>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</si>
  <si>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</si>
  <si>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</si>
  <si>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</si>
  <si>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</si>
  <si>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</si>
  <si>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</si>
  <si>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</si>
  <si>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</si>
  <si>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</si>
  <si>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</si>
  <si>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</si>
  <si>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</si>
  <si>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</si>
  <si>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</si>
  <si>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</si>
  <si>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</si>
  <si>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</si>
  <si>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</si>
  <si>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</si>
  <si>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</si>
  <si>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</si>
  <si>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</si>
  <si>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</si>
  <si>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</si>
  <si>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</si>
  <si>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</si>
  <si>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</si>
  <si>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</si>
  <si>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</si>
  <si>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</si>
  <si>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</si>
  <si>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</si>
  <si>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</si>
  <si>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</si>
  <si>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</si>
  <si>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</si>
  <si>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</si>
  <si>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</si>
  <si>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</si>
  <si>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</si>
  <si>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</si>
  <si>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</si>
  <si>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</si>
  <si>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</si>
  <si>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</si>
  <si>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</si>
  <si>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</si>
  <si>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</si>
  <si>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</si>
  <si>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</si>
  <si>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</si>
  <si>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</si>
  <si>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</si>
  <si>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</si>
  <si>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</si>
  <si>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</si>
  <si>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</si>
  <si>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</si>
  <si>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</si>
  <si>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</si>
  <si>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</si>
  <si>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</si>
  <si>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</si>
  <si>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</si>
  <si>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</si>
  <si>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</si>
  <si>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</si>
  <si>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</si>
  <si>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</si>
  <si>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</si>
  <si>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</si>
  <si>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</si>
  <si>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</si>
  <si>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</si>
  <si>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</si>
  <si>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</si>
  <si>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</si>
  <si>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</si>
  <si>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</si>
  <si>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</si>
  <si>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</si>
  <si>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</si>
  <si>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</si>
  <si>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</si>
  <si>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</si>
  <si>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</si>
  <si>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</si>
  <si>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</si>
  <si>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</si>
  <si>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</si>
  <si>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</si>
  <si>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</si>
  <si>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</si>
  <si>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</si>
  <si>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</si>
  <si>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</si>
  <si>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</si>
  <si>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</si>
  <si>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</si>
  <si>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</si>
  <si>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</si>
  <si>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</si>
  <si>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</si>
  <si>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</si>
  <si>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</si>
  <si>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</si>
  <si>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</si>
  <si>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</si>
  <si>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</si>
  <si>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</si>
  <si>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</si>
  <si>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</si>
  <si>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</si>
  <si>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</si>
  <si>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</si>
  <si>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</si>
  <si>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</si>
  <si>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</si>
  <si>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</si>
  <si>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</si>
  <si>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</si>
  <si>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</si>
  <si>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</si>
  <si>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</si>
  <si>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</si>
  <si>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</si>
  <si>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</si>
  <si>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</si>
  <si>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</si>
  <si>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</si>
  <si>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</si>
  <si>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</si>
  <si>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</si>
  <si>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</si>
  <si>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</si>
  <si>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</si>
  <si>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</si>
  <si>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</si>
  <si>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</si>
  <si>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</si>
  <si>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</si>
  <si>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</si>
  <si>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</si>
  <si>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</si>
  <si>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</si>
  <si>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</si>
  <si>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</si>
  <si>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</si>
  <si>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</si>
  <si>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</si>
  <si>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</si>
  <si>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</si>
  <si>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</si>
  <si>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</si>
  <si>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</si>
  <si>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</si>
  <si>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</si>
  <si>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</si>
  <si>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</si>
  <si>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</si>
  <si>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</si>
  <si>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</si>
  <si>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</si>
  <si>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</si>
  <si>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</si>
  <si>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</si>
  <si>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</si>
  <si>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</si>
  <si>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</si>
  <si>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</si>
  <si>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</si>
  <si>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</si>
  <si>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</si>
  <si>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</si>
  <si>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</si>
  <si>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</si>
  <si>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</si>
  <si>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</si>
  <si>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</si>
  <si>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</si>
  <si>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</si>
  <si>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</si>
  <si>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</si>
  <si>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</si>
  <si>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</si>
  <si>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</si>
  <si>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</si>
  <si>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</si>
  <si>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</si>
  <si>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</si>
  <si>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</si>
  <si>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</si>
  <si>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</si>
  <si>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</si>
  <si>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</si>
  <si>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</si>
  <si>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</si>
  <si>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</si>
  <si>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</si>
  <si>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</si>
  <si>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</si>
  <si>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</si>
  <si>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</si>
  <si>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</si>
  <si>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</si>
  <si>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</si>
  <si>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</si>
  <si>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</si>
  <si>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</si>
  <si>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</si>
  <si>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</si>
  <si>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</si>
  <si>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</si>
  <si>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</si>
  <si>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</si>
  <si>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</si>
  <si>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</si>
  <si>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</si>
  <si>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</si>
  <si>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</si>
  <si>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</si>
  <si>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</si>
  <si>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</si>
  <si>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</si>
  <si>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</si>
  <si>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</si>
  <si>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</si>
  <si>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</si>
  <si>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</si>
  <si>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</si>
  <si>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</si>
  <si>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</si>
  <si>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</si>
  <si>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</si>
  <si>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</si>
  <si>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</si>
  <si>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</si>
  <si>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</si>
  <si>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</si>
  <si>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</si>
  <si>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</si>
  <si>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</si>
  <si>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</si>
  <si>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</si>
  <si>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</si>
  <si>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</si>
  <si>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</si>
  <si>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</si>
  <si>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</si>
  <si>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</si>
  <si>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</si>
  <si>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</si>
  <si>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</si>
  <si>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</si>
  <si>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</si>
  <si>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</si>
  <si>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</si>
  <si>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</si>
  <si>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</si>
  <si>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</si>
  <si>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</si>
  <si>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</si>
  <si>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</si>
  <si>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</si>
  <si>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</si>
  <si>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</si>
  <si>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</si>
  <si>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</si>
  <si>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</si>
  <si>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</si>
  <si>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</si>
  <si>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</si>
  <si>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</si>
  <si>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</si>
  <si>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</si>
  <si>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</si>
  <si>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</si>
  <si>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</si>
  <si>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</si>
  <si>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</si>
  <si>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</si>
  <si>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</si>
  <si>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</si>
  <si>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</si>
  <si>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</si>
  <si>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</si>
  <si>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</si>
  <si>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</si>
  <si>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</si>
  <si>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</si>
  <si>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</si>
  <si>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</si>
  <si>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</si>
  <si>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</si>
  <si>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</si>
  <si>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</si>
  <si>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</si>
  <si>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</si>
  <si>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</si>
  <si>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</si>
  <si>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</si>
  <si>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</si>
  <si>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</si>
  <si>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</si>
  <si>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</si>
  <si>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</si>
  <si>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</si>
  <si>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</si>
  <si>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</si>
  <si>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</si>
  <si>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</si>
  <si>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</si>
  <si>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</si>
  <si>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</si>
  <si>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</si>
  <si>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</si>
  <si>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</si>
  <si>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</si>
  <si>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</si>
  <si>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</si>
  <si>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</si>
  <si>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</si>
  <si>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</si>
  <si>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</si>
  <si>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</si>
  <si>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</si>
  <si>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</si>
  <si>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</si>
  <si>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</si>
  <si>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</si>
  <si>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</si>
  <si>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</si>
  <si>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</si>
  <si>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</si>
  <si>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</si>
  <si>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</si>
  <si>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</si>
  <si>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</si>
  <si>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</si>
  <si>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</si>
  <si>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</si>
  <si>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</si>
  <si>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</si>
  <si>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</si>
  <si>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>ΑΠ073Β</t>
  </si>
  <si>
    <t xml:space="preserve">ΕΚΤΟΣ ΛΕΙΤΟΥΡΓΙΑΣ ΑΠΌ 18/4/2016 ,ΑΠΟΞΗΛΩΣΗ ΤΟΝ 8/2016 , ΜΕΤΑΦΟΡΑ ΙΣΧΎΟΣ ΤΗΣ ΑΔΕΙΑΣ ΠΑΡΑΓΩΓΗΣ </t>
  </si>
  <si>
    <t>ΥΠΟΒΟΛΗ ΑΙΤΗΣΗΣ ΓΙΑ Ο.Π.Σ</t>
  </si>
  <si>
    <t>ΔΕΝ ΠΛΗΡΩΘΗΚΕ ΤΟ ΤΕΛΟΣ ΤΟΥ 2015
ΓΙΑ ΔΙΑΤΗΡΗΣΗ ΑΔΕΙΑΣ ΠΑΡΑΓΩΓΗΣ</t>
  </si>
  <si>
    <r>
      <t xml:space="preserve">ΔΕΝ ΠΛΗΡΩΘΗΚΕ ΤΟ ΤΕΛΟΣ ΤΟΥ 2015
ΓΙΑ ΔΙΑΤΗΡΗΣΗ ΑΔΕΙΑΣ ΠΑΡΑΓΩΓΗΣ
</t>
    </r>
    <r>
      <rPr>
        <sz val="10"/>
        <color rgb="FFFF0000"/>
        <rFont val="Arial"/>
        <family val="2"/>
        <charset val="161"/>
      </rPr>
      <t>ΓΙΑ ΤΑ</t>
    </r>
    <r>
      <rPr>
        <b/>
        <sz val="10"/>
        <color rgb="FFFF0000"/>
        <rFont val="Arial"/>
        <family val="2"/>
        <charset val="161"/>
      </rPr>
      <t xml:space="preserve"> 200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</si>
  <si>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 xml:space="preserve">ΓΙΑ ΤΑ 300 Kw  TA ΟΠΟΙΑ ΑΚΥΡΩΘΗΚΑΝ 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</si>
  <si>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300 Kw ΤΑ ΟΠΟΙΑ ΑΚΥΡΩΘΗΚΑΝ</t>
    </r>
  </si>
  <si>
    <t xml:space="preserve">ΔΕΝ ΠΛΗΡΩΘΗΚΕ ΤΟ ΤΕΛΟΣ ΤΟΥ 2015
ΓΙΑ ΔΙΑΤΗΡΗΣΗ ΑΔΕΙΑΣ ΠΑΡΑΓΩΓΗΣ
</t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</si>
  <si>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100 KW ΤΑ ΟΠΟΙΑ ΑΚΥΡΩΘΗΚΑΝ</t>
    </r>
  </si>
  <si>
    <r>
      <t>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</si>
  <si>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</si>
  <si>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</si>
  <si>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</si>
  <si>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</si>
  <si>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</si>
  <si>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</si>
  <si>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</si>
  <si>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</si>
  <si>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</si>
  <si>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</si>
  <si>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</si>
  <si>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</si>
  <si>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</si>
  <si>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</si>
  <si>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</si>
  <si>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</si>
  <si>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</si>
  <si>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</si>
  <si>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</si>
  <si>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</si>
  <si>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</si>
  <si>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</si>
  <si>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</si>
  <si>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</si>
  <si>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</si>
  <si>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</si>
  <si>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</si>
  <si>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</si>
  <si>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</si>
  <si>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ΑΚΥΡΩΣΗ ΑΙΤΗΣΗΣ ΚΑΙ ΥΠΟΒΟΛΗ ΝΕΑΣ ΛΟΓΩ ΜΕΙΩΣΗΣ ΙΣΧΥΟΣ ΑΠΟ 4,62 MW ΣΕ 3 MW - ΑΠΟΦΑΣΗ ΡΑΕ 788/2018</t>
  </si>
  <si>
    <t>ΔΕΔ/1074-Α</t>
  </si>
  <si>
    <t>ΣΜΑΪΛΟΓΓΟΣΙ</t>
  </si>
  <si>
    <t>43.150,00 kW</t>
  </si>
  <si>
    <t>ΗΜΕΡΟΜΗΝΙΑ  ΕΝΗΜΕΡΩΣΗΣ: 11/7/2019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</si>
</sst>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k\W"/>
    <numFmt numFmtId="165" formatCode="#,##0.0"/>
    <numFmt numFmtId="166" formatCode="dd/mm/yyyy"/>
    <numFmt numFmtId="167" formatCode="d/mm/yyyy;@"/>
  </numFmts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66" fontId="0" fillId="0" borderId="0" xfId="0" applyNumberFormat="1"/>
    <xf numFmtId="166" fontId="0" fillId="0" borderId="1" xfId="0" applyNumberFormat="1" applyBorder="1"/>
    <xf numFmtId="0" fontId="0" fillId="0" borderId="44" xfId="0" applyBorder="1"/>
    <xf numFmtId="0" fontId="0" fillId="0" borderId="44" xfId="0" applyBorder="1" applyAlignment="1">
      <alignment wrapText="1"/>
    </xf>
    <xf numFmtId="166" fontId="0" fillId="0" borderId="44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14" fontId="0" fillId="0" borderId="44" xfId="0" applyNumberFormat="1" applyBorder="1"/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46" xfId="0" applyBorder="1"/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view="pageBreakPreview" zoomScale="60" zoomScaleNormal="80" workbookViewId="0">
      <pane ySplit="4" topLeftCell="A5" activePane="bottomLeft" state="frozen"/>
      <selection pane="bottomLeft" activeCell="F59" sqref="F59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209" t="s">
        <v>712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7" ht="20.25" customHeight="1" thickBot="1" x14ac:dyDescent="0.25">
      <c r="A2" s="163" t="s">
        <v>667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5"/>
    </row>
    <row r="3" spans="1:17" ht="13.5" customHeight="1" thickBot="1" x14ac:dyDescent="0.25">
      <c r="A3" s="207" t="s">
        <v>46</v>
      </c>
      <c r="B3" s="210" t="s">
        <v>0</v>
      </c>
      <c r="C3" s="211"/>
      <c r="D3" s="212" t="s">
        <v>635</v>
      </c>
      <c r="E3" s="212" t="s">
        <v>476</v>
      </c>
      <c r="F3" s="214" t="s">
        <v>77</v>
      </c>
      <c r="G3" s="215"/>
      <c r="H3" s="177" t="s">
        <v>58</v>
      </c>
      <c r="I3" s="178"/>
      <c r="J3" s="177" t="s">
        <v>60</v>
      </c>
      <c r="K3" s="178"/>
      <c r="L3" s="177" t="s">
        <v>61</v>
      </c>
      <c r="M3" s="178"/>
      <c r="N3" s="177" t="s">
        <v>87</v>
      </c>
      <c r="O3" s="178"/>
      <c r="P3" s="177" t="s">
        <v>556</v>
      </c>
      <c r="Q3" s="178"/>
    </row>
    <row r="4" spans="1:17" ht="84.75" customHeight="1" thickBot="1" x14ac:dyDescent="0.25">
      <c r="A4" s="207"/>
      <c r="B4" s="210"/>
      <c r="C4" s="211"/>
      <c r="D4" s="213"/>
      <c r="E4" s="213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66" t="s">
        <v>90</v>
      </c>
      <c r="P4" s="24" t="s">
        <v>557</v>
      </c>
      <c r="Q4" s="66" t="s">
        <v>558</v>
      </c>
    </row>
    <row r="5" spans="1:17" x14ac:dyDescent="0.2">
      <c r="A5" s="4">
        <v>1</v>
      </c>
      <c r="B5" s="10" t="s">
        <v>698</v>
      </c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699</v>
      </c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706</v>
      </c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705</v>
      </c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700</v>
      </c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701</v>
      </c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704</v>
      </c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707</v>
      </c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702</v>
      </c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703</v>
      </c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73">
        <v>11</v>
      </c>
      <c r="B15" s="208" t="s">
        <v>679</v>
      </c>
      <c r="C15" s="73" t="s">
        <v>11</v>
      </c>
      <c r="D15" s="175">
        <f>ΘΗΡΑ!E3</f>
        <v>1320</v>
      </c>
      <c r="E15" s="175">
        <f>ΘΗΡΑ!E7</f>
        <v>0</v>
      </c>
      <c r="F15" s="206">
        <f>ΘΗΡΑ!$E$4</f>
        <v>1</v>
      </c>
      <c r="G15" s="191">
        <f>ΘΗΡΑ!$E$5</f>
        <v>1320</v>
      </c>
      <c r="H15" s="200">
        <f>ΘΗΡΑ!X2</f>
        <v>1</v>
      </c>
      <c r="I15" s="203">
        <f>ΘΗΡΑ!X7</f>
        <v>1320</v>
      </c>
      <c r="J15" s="166">
        <f>ΘΗΡΑ!X4</f>
        <v>1</v>
      </c>
      <c r="K15" s="179">
        <f>ΘΗΡΑ!X8</f>
        <v>1320</v>
      </c>
      <c r="L15" s="166">
        <f>ΘΗΡΑ!X5</f>
        <v>0</v>
      </c>
      <c r="M15" s="181">
        <f>ΘΗΡΑ!X9</f>
        <v>0</v>
      </c>
      <c r="N15" s="166">
        <f>ΘΗΡΑ!X11</f>
        <v>0</v>
      </c>
      <c r="O15" s="169">
        <f>ΘΗΡΑ!X10</f>
        <v>0</v>
      </c>
      <c r="P15" s="166">
        <f>ΘΗΡΑ!X13</f>
        <v>0</v>
      </c>
      <c r="Q15" s="169">
        <f>ΘΗΡΑ!X12</f>
        <v>0</v>
      </c>
    </row>
    <row r="16" spans="1:17" ht="13.5" thickBot="1" x14ac:dyDescent="0.25">
      <c r="A16" s="174"/>
      <c r="B16" s="184"/>
      <c r="C16" s="72" t="s">
        <v>12</v>
      </c>
      <c r="D16" s="176"/>
      <c r="E16" s="176"/>
      <c r="F16" s="196"/>
      <c r="G16" s="192"/>
      <c r="H16" s="202"/>
      <c r="I16" s="205"/>
      <c r="J16" s="168"/>
      <c r="K16" s="180"/>
      <c r="L16" s="168"/>
      <c r="M16" s="182"/>
      <c r="N16" s="168"/>
      <c r="O16" s="171"/>
      <c r="P16" s="168"/>
      <c r="Q16" s="171"/>
    </row>
    <row r="17" spans="1:17" ht="13.5" thickBot="1" x14ac:dyDescent="0.25">
      <c r="A17" s="7">
        <v>12</v>
      </c>
      <c r="B17" s="8" t="s">
        <v>697</v>
      </c>
      <c r="C17" s="74" t="s">
        <v>13</v>
      </c>
      <c r="D17" s="19">
        <f>ΚΥΘΝΟΣ!$E$3</f>
        <v>670</v>
      </c>
      <c r="E17" s="19">
        <f>ΚΥΘΝΟΣ!$E$7</f>
        <v>5</v>
      </c>
      <c r="F17" s="9">
        <f>ΙΚΑΡΙΑ!$E$4</f>
        <v>3</v>
      </c>
      <c r="G17" s="34">
        <f>ΙΚΑΡΙΑ!$E$5</f>
        <v>1885</v>
      </c>
      <c r="H17" s="63">
        <f>ΙΚΑΡΙΑ!X2</f>
        <v>2</v>
      </c>
      <c r="I17" s="60">
        <f>ΙΚΑΡΙΑ!X7</f>
        <v>985</v>
      </c>
      <c r="J17" s="41">
        <f>ΙΚΑΡΙΑ!X3</f>
        <v>2</v>
      </c>
      <c r="K17" s="89">
        <f>ΙΚΑΡΙΑ!X8</f>
        <v>985</v>
      </c>
      <c r="L17" s="41">
        <f>ΙΚΑΡΙΑ!X5</f>
        <v>2</v>
      </c>
      <c r="M17" s="46">
        <f>ΙΚΑΡΙΑ!X9</f>
        <v>985</v>
      </c>
      <c r="N17" s="41">
        <f>ΙΚΑΡΙΑ!X11</f>
        <v>2</v>
      </c>
      <c r="O17" s="51">
        <f>ΙΚΑΡΙΑ!X10</f>
        <v>985</v>
      </c>
      <c r="P17" s="119">
        <f>ΙΚΑΡΙΑ!X13</f>
        <v>2</v>
      </c>
      <c r="Q17" s="121">
        <f>ΙΚΑΡΙΑ!X12</f>
        <v>985</v>
      </c>
    </row>
    <row r="18" spans="1:17" x14ac:dyDescent="0.2">
      <c r="A18" s="172">
        <v>13</v>
      </c>
      <c r="B18" s="183" t="s">
        <v>680</v>
      </c>
      <c r="C18" s="70" t="s">
        <v>14</v>
      </c>
      <c r="D18" s="175">
        <f>KΑΡΠΑΘΟΣ!E3</f>
        <v>2720</v>
      </c>
      <c r="E18" s="175">
        <f>KΑΡΠΑΘΟΣ!$E$7</f>
        <v>1495</v>
      </c>
      <c r="F18" s="206">
        <f>KΑΡΠΑΘΟΣ!$E$4</f>
        <v>4</v>
      </c>
      <c r="G18" s="191">
        <f>KΑΡΠΑΘΟΣ!$E$5</f>
        <v>2545</v>
      </c>
      <c r="H18" s="200">
        <f>KΑΡΠΑΘΟΣ!X2</f>
        <v>3</v>
      </c>
      <c r="I18" s="203">
        <f>KΑΡΠΑΘΟΣ!X7</f>
        <v>1225</v>
      </c>
      <c r="J18" s="166">
        <f>KΑΡΠΑΘΟΣ!X4</f>
        <v>3</v>
      </c>
      <c r="K18" s="179">
        <f>KΑΡΠΑΘΟΣ!X8</f>
        <v>1225</v>
      </c>
      <c r="L18" s="166">
        <f>KΑΡΠΑΘΟΣ!X5</f>
        <v>3</v>
      </c>
      <c r="M18" s="181">
        <f>KΑΡΠΑΘΟΣ!X9</f>
        <v>1225</v>
      </c>
      <c r="N18" s="166">
        <f>KΑΡΠΑΘΟΣ!X11</f>
        <v>3</v>
      </c>
      <c r="O18" s="169">
        <f>KΑΡΠΑΘΟΣ!X10</f>
        <v>1225</v>
      </c>
      <c r="P18" s="166">
        <f>KΑΡΠΑΘΟΣ!X13</f>
        <v>3</v>
      </c>
      <c r="Q18" s="169">
        <f>KΑΡΠΑΘΟΣ!X12</f>
        <v>1225</v>
      </c>
    </row>
    <row r="19" spans="1:17" ht="13.5" thickBot="1" x14ac:dyDescent="0.25">
      <c r="A19" s="174"/>
      <c r="B19" s="184"/>
      <c r="C19" s="72" t="s">
        <v>15</v>
      </c>
      <c r="D19" s="176"/>
      <c r="E19" s="176"/>
      <c r="F19" s="196"/>
      <c r="G19" s="192"/>
      <c r="H19" s="202"/>
      <c r="I19" s="205"/>
      <c r="J19" s="168"/>
      <c r="K19" s="180"/>
      <c r="L19" s="168"/>
      <c r="M19" s="182"/>
      <c r="N19" s="168"/>
      <c r="O19" s="171"/>
      <c r="P19" s="168"/>
      <c r="Q19" s="171"/>
    </row>
    <row r="20" spans="1:17" ht="13.5" thickBot="1" x14ac:dyDescent="0.25">
      <c r="A20" s="7">
        <v>14</v>
      </c>
      <c r="B20" s="8" t="s">
        <v>696</v>
      </c>
      <c r="C20" s="74" t="s">
        <v>16</v>
      </c>
      <c r="D20" s="111">
        <f>ΚΥΘΝΟΣ!$E$3</f>
        <v>670</v>
      </c>
      <c r="E20" s="111">
        <f>ΚΥΘΝΟΣ!$E$7</f>
        <v>5</v>
      </c>
      <c r="F20" s="113">
        <f>ΚΥΘΝΟΣ!$E$4</f>
        <v>2</v>
      </c>
      <c r="G20" s="112">
        <f>ΚΥΘΝΟΣ!$E$5</f>
        <v>665</v>
      </c>
      <c r="H20" s="116">
        <f>ΚΥΘΝΟΣ!$X$2</f>
        <v>2</v>
      </c>
      <c r="I20" s="115">
        <f>ΚΥΘΝΟΣ!$X$7</f>
        <v>665</v>
      </c>
      <c r="J20" s="119">
        <f>ΚΥΘΝΟΣ!$X$4</f>
        <v>2</v>
      </c>
      <c r="K20" s="120">
        <f>ΚΥΘΝΟΣ!$X$8</f>
        <v>665</v>
      </c>
      <c r="L20" s="119">
        <f>ΚΥΘΝΟΣ!$X$5</f>
        <v>2</v>
      </c>
      <c r="M20" s="123">
        <f>ΚΥΘΝΟΣ!$X$9</f>
        <v>665</v>
      </c>
      <c r="N20" s="119">
        <f>ΚΥΘΝΟΣ!$X$11</f>
        <v>2</v>
      </c>
      <c r="O20" s="121">
        <f>ΚΥΘΝΟΣ!$X$10</f>
        <v>665</v>
      </c>
      <c r="P20" s="119">
        <f>ΚΥΘΝΟΣ!$X$13</f>
        <v>2</v>
      </c>
      <c r="Q20" s="121">
        <f>ΚΥΘΝΟΣ!$X$12</f>
        <v>665</v>
      </c>
    </row>
    <row r="21" spans="1:17" x14ac:dyDescent="0.2">
      <c r="A21" s="172">
        <v>15</v>
      </c>
      <c r="B21" s="183" t="s">
        <v>681</v>
      </c>
      <c r="C21" s="70" t="s">
        <v>17</v>
      </c>
      <c r="D21" s="181">
        <f>'ΚΩΣ - ΚΑΛΥΜΝΟΣ'!$E$3</f>
        <v>26000</v>
      </c>
      <c r="E21" s="175">
        <f>'ΚΩΣ - ΚΑΛΥΜΝΟΣ'!$E$7</f>
        <v>10800</v>
      </c>
      <c r="F21" s="195">
        <f>'ΚΩΣ - ΚΑΛΥΜΝΟΣ'!$E$4</f>
        <v>8</v>
      </c>
      <c r="G21" s="191">
        <f>'ΚΩΣ - ΚΑΛΥΜΝΟΣ'!$E$5</f>
        <v>21700</v>
      </c>
      <c r="H21" s="200">
        <f>'ΚΩΣ - ΚΑΛΥΜΝΟΣ'!X2</f>
        <v>4</v>
      </c>
      <c r="I21" s="203">
        <f>'ΚΩΣ - ΚΑΛΥΜΝΟΣ'!X7</f>
        <v>15800</v>
      </c>
      <c r="J21" s="166">
        <f>'ΚΩΣ - ΚΑΛΥΜΝΟΣ'!X4</f>
        <v>4</v>
      </c>
      <c r="K21" s="179">
        <f>'ΚΩΣ - ΚΑΛΥΜΝΟΣ'!X8</f>
        <v>15800</v>
      </c>
      <c r="L21" s="166">
        <f>'ΚΩΣ - ΚΑΛΥΜΝΟΣ'!X5</f>
        <v>4</v>
      </c>
      <c r="M21" s="181">
        <f>'ΚΩΣ - ΚΑΛΥΜΝΟΣ'!X9</f>
        <v>15800</v>
      </c>
      <c r="N21" s="166">
        <f>'ΚΩΣ - ΚΑΛΥΜΝΟΣ'!X11</f>
        <v>4</v>
      </c>
      <c r="O21" s="169">
        <f>'ΚΩΣ - ΚΑΛΥΜΝΟΣ'!X10</f>
        <v>15800</v>
      </c>
      <c r="P21" s="166">
        <f>'ΚΩΣ - ΚΑΛΥΜΝΟΣ'!X13</f>
        <v>4</v>
      </c>
      <c r="Q21" s="169">
        <f>'ΚΩΣ - ΚΑΛΥΜΝΟΣ'!X12</f>
        <v>15200</v>
      </c>
    </row>
    <row r="22" spans="1:17" x14ac:dyDescent="0.2">
      <c r="A22" s="173"/>
      <c r="B22" s="188"/>
      <c r="C22" s="71" t="s">
        <v>18</v>
      </c>
      <c r="D22" s="198"/>
      <c r="E22" s="193"/>
      <c r="F22" s="197"/>
      <c r="G22" s="194"/>
      <c r="H22" s="201"/>
      <c r="I22" s="204"/>
      <c r="J22" s="167"/>
      <c r="K22" s="199"/>
      <c r="L22" s="167"/>
      <c r="M22" s="198"/>
      <c r="N22" s="167"/>
      <c r="O22" s="170"/>
      <c r="P22" s="167"/>
      <c r="Q22" s="170"/>
    </row>
    <row r="23" spans="1:17" x14ac:dyDescent="0.2">
      <c r="A23" s="173"/>
      <c r="B23" s="188"/>
      <c r="C23" s="71" t="s">
        <v>19</v>
      </c>
      <c r="D23" s="198"/>
      <c r="E23" s="193"/>
      <c r="F23" s="197"/>
      <c r="G23" s="194"/>
      <c r="H23" s="201"/>
      <c r="I23" s="204"/>
      <c r="J23" s="167"/>
      <c r="K23" s="199"/>
      <c r="L23" s="167"/>
      <c r="M23" s="198"/>
      <c r="N23" s="167"/>
      <c r="O23" s="170"/>
      <c r="P23" s="167"/>
      <c r="Q23" s="170"/>
    </row>
    <row r="24" spans="1:17" x14ac:dyDescent="0.2">
      <c r="A24" s="173"/>
      <c r="B24" s="188"/>
      <c r="C24" s="71" t="s">
        <v>20</v>
      </c>
      <c r="D24" s="198"/>
      <c r="E24" s="193"/>
      <c r="F24" s="197"/>
      <c r="G24" s="194"/>
      <c r="H24" s="201"/>
      <c r="I24" s="204"/>
      <c r="J24" s="167"/>
      <c r="K24" s="199"/>
      <c r="L24" s="167"/>
      <c r="M24" s="198"/>
      <c r="N24" s="167"/>
      <c r="O24" s="170"/>
      <c r="P24" s="167"/>
      <c r="Q24" s="170"/>
    </row>
    <row r="25" spans="1:17" x14ac:dyDescent="0.2">
      <c r="A25" s="173"/>
      <c r="B25" s="188"/>
      <c r="C25" s="71" t="s">
        <v>21</v>
      </c>
      <c r="D25" s="198"/>
      <c r="E25" s="193"/>
      <c r="F25" s="197"/>
      <c r="G25" s="194"/>
      <c r="H25" s="201"/>
      <c r="I25" s="204"/>
      <c r="J25" s="167"/>
      <c r="K25" s="199"/>
      <c r="L25" s="167"/>
      <c r="M25" s="198"/>
      <c r="N25" s="167"/>
      <c r="O25" s="170"/>
      <c r="P25" s="167"/>
      <c r="Q25" s="170"/>
    </row>
    <row r="26" spans="1:17" x14ac:dyDescent="0.2">
      <c r="A26" s="173"/>
      <c r="B26" s="188"/>
      <c r="C26" s="71" t="s">
        <v>22</v>
      </c>
      <c r="D26" s="198"/>
      <c r="E26" s="193"/>
      <c r="F26" s="197"/>
      <c r="G26" s="194"/>
      <c r="H26" s="201"/>
      <c r="I26" s="204"/>
      <c r="J26" s="167"/>
      <c r="K26" s="199"/>
      <c r="L26" s="167"/>
      <c r="M26" s="198"/>
      <c r="N26" s="167"/>
      <c r="O26" s="170"/>
      <c r="P26" s="167"/>
      <c r="Q26" s="170"/>
    </row>
    <row r="27" spans="1:17" x14ac:dyDescent="0.2">
      <c r="A27" s="173"/>
      <c r="B27" s="188"/>
      <c r="C27" s="71" t="s">
        <v>23</v>
      </c>
      <c r="D27" s="198"/>
      <c r="E27" s="193"/>
      <c r="F27" s="197"/>
      <c r="G27" s="194"/>
      <c r="H27" s="201"/>
      <c r="I27" s="204"/>
      <c r="J27" s="167"/>
      <c r="K27" s="199"/>
      <c r="L27" s="167"/>
      <c r="M27" s="198"/>
      <c r="N27" s="167"/>
      <c r="O27" s="170"/>
      <c r="P27" s="167"/>
      <c r="Q27" s="170"/>
    </row>
    <row r="28" spans="1:17" x14ac:dyDescent="0.2">
      <c r="A28" s="173"/>
      <c r="B28" s="188"/>
      <c r="C28" s="71" t="s">
        <v>24</v>
      </c>
      <c r="D28" s="198"/>
      <c r="E28" s="193"/>
      <c r="F28" s="197"/>
      <c r="G28" s="194"/>
      <c r="H28" s="201"/>
      <c r="I28" s="204"/>
      <c r="J28" s="167"/>
      <c r="K28" s="199"/>
      <c r="L28" s="167"/>
      <c r="M28" s="198"/>
      <c r="N28" s="167"/>
      <c r="O28" s="170"/>
      <c r="P28" s="167"/>
      <c r="Q28" s="170"/>
    </row>
    <row r="29" spans="1:17" ht="13.5" thickBot="1" x14ac:dyDescent="0.25">
      <c r="A29" s="174"/>
      <c r="B29" s="184"/>
      <c r="C29" s="75" t="s">
        <v>25</v>
      </c>
      <c r="D29" s="182"/>
      <c r="E29" s="176"/>
      <c r="F29" s="196"/>
      <c r="G29" s="192"/>
      <c r="H29" s="202"/>
      <c r="I29" s="205"/>
      <c r="J29" s="168"/>
      <c r="K29" s="180"/>
      <c r="L29" s="168"/>
      <c r="M29" s="182"/>
      <c r="N29" s="168"/>
      <c r="O29" s="171"/>
      <c r="P29" s="168"/>
      <c r="Q29" s="171"/>
    </row>
    <row r="30" spans="1:17" x14ac:dyDescent="0.2">
      <c r="A30" s="4">
        <v>16</v>
      </c>
      <c r="B30" s="13" t="s">
        <v>693</v>
      </c>
      <c r="C30" s="70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6</v>
      </c>
      <c r="G30" s="35">
        <f>ΛΕΣΒΟΣ!$E$5</f>
        <v>16450</v>
      </c>
      <c r="H30" s="84">
        <f>ΛΕΣΒΟΣ!X2</f>
        <v>5</v>
      </c>
      <c r="I30" s="79">
        <f>ΛΕΣΒΟΣ!X7</f>
        <v>13950</v>
      </c>
      <c r="J30" s="42">
        <f>ΛΕΣΒΟΣ!X4</f>
        <v>5</v>
      </c>
      <c r="K30" s="90">
        <f>ΛΕΣΒΟΣ!X8</f>
        <v>13950</v>
      </c>
      <c r="L30" s="42">
        <f>ΛΕΣΒΟΣ!X5</f>
        <v>5</v>
      </c>
      <c r="M30" s="47">
        <f>ΛΕΣΒΟΣ!X9</f>
        <v>13950</v>
      </c>
      <c r="N30" s="42">
        <f>ΛΕΣΒΟΣ!X11</f>
        <v>5</v>
      </c>
      <c r="O30" s="52">
        <f>ΛΕΣΒΟΣ!X10</f>
        <v>13950</v>
      </c>
      <c r="P30" s="42">
        <f>ΛΕΣΒΟΣ!X13</f>
        <v>5</v>
      </c>
      <c r="Q30" s="52">
        <f>ΛΕΣΒΟΣ!X12</f>
        <v>13950</v>
      </c>
    </row>
    <row r="31" spans="1:17" x14ac:dyDescent="0.2">
      <c r="A31" s="5">
        <v>17</v>
      </c>
      <c r="B31" s="5" t="s">
        <v>694</v>
      </c>
      <c r="C31" s="71" t="s">
        <v>27</v>
      </c>
      <c r="D31" s="111">
        <f>ΛΗΜΝΟΣ!$E$3</f>
        <v>3600</v>
      </c>
      <c r="E31" s="111">
        <f>ΛΗΜΝΟΣ!$E$7</f>
        <v>560</v>
      </c>
      <c r="F31" s="113">
        <f>ΛΗΜΝΟΣ!$E$4</f>
        <v>4</v>
      </c>
      <c r="G31" s="112">
        <f>ΛΗΜΝΟΣ!$E$5</f>
        <v>3040</v>
      </c>
      <c r="H31" s="116">
        <f>ΛΗΜΝΟΣ!$X$2</f>
        <v>3</v>
      </c>
      <c r="I31" s="115">
        <f>ΛΗΜΝΟΣ!$X$7</f>
        <v>2600</v>
      </c>
      <c r="J31" s="119">
        <f>ΛΗΜΝΟΣ!$X$4</f>
        <v>3</v>
      </c>
      <c r="K31" s="120">
        <f>ΛΗΜΝΟΣ!$X$8</f>
        <v>2600</v>
      </c>
      <c r="L31" s="119">
        <f>ΛΗΜΝΟΣ!$X$5</f>
        <v>3</v>
      </c>
      <c r="M31" s="123">
        <f>ΛΗΜΝΟΣ!$X$9</f>
        <v>2600</v>
      </c>
      <c r="N31" s="119">
        <f>ΛΗΜΝΟΣ!$X$11</f>
        <v>3</v>
      </c>
      <c r="O31" s="121">
        <f>ΛΗΜΝΟΣ!$X$10</f>
        <v>2600</v>
      </c>
      <c r="P31" s="119">
        <f>ΛΗΜΝΟΣ!$X$13</f>
        <v>3</v>
      </c>
      <c r="Q31" s="121">
        <f>ΛΗΜΝΟΣ!$X$12</f>
        <v>3040</v>
      </c>
    </row>
    <row r="32" spans="1:17" ht="13.5" thickBot="1" x14ac:dyDescent="0.25">
      <c r="A32" s="6">
        <v>18</v>
      </c>
      <c r="B32" s="14" t="s">
        <v>695</v>
      </c>
      <c r="C32" s="72" t="s">
        <v>28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72">
        <v>19</v>
      </c>
      <c r="B33" s="183" t="s">
        <v>682</v>
      </c>
      <c r="C33" s="73" t="s">
        <v>29</v>
      </c>
      <c r="D33" s="175">
        <f>ΜΗΛΟΣ!$E$3</f>
        <v>2650</v>
      </c>
      <c r="E33" s="175">
        <f>ΜΗΛΟΣ!$E$7</f>
        <v>0</v>
      </c>
      <c r="F33" s="206">
        <f>ΜΗΛΟΣ!$E$4</f>
        <v>3</v>
      </c>
      <c r="G33" s="203">
        <f>ΜΗΛΟΣ!$E$5</f>
        <v>2650</v>
      </c>
      <c r="H33" s="200">
        <f>ΜΗΛΟΣ!$X$2</f>
        <v>3</v>
      </c>
      <c r="I33" s="203">
        <f>ΜΗΛΟΣ!$X$7</f>
        <v>2650</v>
      </c>
      <c r="J33" s="166">
        <f>ΜΗΛΟΣ!$X$4</f>
        <v>3</v>
      </c>
      <c r="K33" s="181">
        <f>ΜΗΛΟΣ!$X$8</f>
        <v>2650</v>
      </c>
      <c r="L33" s="166">
        <f>ΜΗΛΟΣ!$X$5</f>
        <v>3</v>
      </c>
      <c r="M33" s="181">
        <f>ΜΗΛΟΣ!$X$9</f>
        <v>2650</v>
      </c>
      <c r="N33" s="166">
        <f>ΜΗΛΟΣ!$X$11</f>
        <v>3</v>
      </c>
      <c r="O33" s="181">
        <f>ΜΗΛΟΣ!$X$10</f>
        <v>2650</v>
      </c>
      <c r="P33" s="166">
        <f>ΜΗΛΟΣ!$X$13</f>
        <v>3</v>
      </c>
      <c r="Q33" s="181">
        <f>ΜΗΛΟΣ!$X$12</f>
        <v>2650</v>
      </c>
    </row>
    <row r="34" spans="1:17" ht="13.5" thickBot="1" x14ac:dyDescent="0.25">
      <c r="A34" s="174"/>
      <c r="B34" s="184"/>
      <c r="C34" s="72" t="s">
        <v>30</v>
      </c>
      <c r="D34" s="176"/>
      <c r="E34" s="176"/>
      <c r="F34" s="196"/>
      <c r="G34" s="205"/>
      <c r="H34" s="202"/>
      <c r="I34" s="205"/>
      <c r="J34" s="168"/>
      <c r="K34" s="182"/>
      <c r="L34" s="168"/>
      <c r="M34" s="182"/>
      <c r="N34" s="168"/>
      <c r="O34" s="182"/>
      <c r="P34" s="168"/>
      <c r="Q34" s="182"/>
    </row>
    <row r="35" spans="1:17" ht="13.5" thickBot="1" x14ac:dyDescent="0.25">
      <c r="A35" s="6">
        <v>20</v>
      </c>
      <c r="B35" s="14" t="s">
        <v>692</v>
      </c>
      <c r="C35" s="75" t="s">
        <v>31</v>
      </c>
      <c r="D35" s="20"/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172">
        <v>21</v>
      </c>
      <c r="B36" s="183" t="s">
        <v>683</v>
      </c>
      <c r="C36" s="70" t="s">
        <v>32</v>
      </c>
      <c r="D36" s="175">
        <f>ΣΑΜΟΣ!E3</f>
        <v>10000</v>
      </c>
      <c r="E36" s="175">
        <f>ΣΑΜΟΣ!E7</f>
        <v>1025</v>
      </c>
      <c r="F36" s="195">
        <f>ΣΑΜΟΣ!$E$4</f>
        <v>7</v>
      </c>
      <c r="G36" s="191">
        <f>ΣΑΜΟΣ!$E$5</f>
        <v>8975</v>
      </c>
      <c r="H36" s="200">
        <f>ΣΑΜΟΣ!X2</f>
        <v>6</v>
      </c>
      <c r="I36" s="203">
        <f>ΣΑΜΟΣ!X7</f>
        <v>8375</v>
      </c>
      <c r="J36" s="166">
        <f>ΣΑΜΟΣ!X4</f>
        <v>7</v>
      </c>
      <c r="K36" s="179">
        <f>ΣΑΜΟΣ!X8</f>
        <v>8975</v>
      </c>
      <c r="L36" s="166">
        <f>ΣΑΜΟΣ!X5</f>
        <v>6</v>
      </c>
      <c r="M36" s="181">
        <f>ΣΑΜΟΣ!X9</f>
        <v>8375</v>
      </c>
      <c r="N36" s="166">
        <f>ΣΑΜΟΣ!X11</f>
        <v>6</v>
      </c>
      <c r="O36" s="169">
        <f>ΣΑΜΟΣ!X10</f>
        <v>8375</v>
      </c>
      <c r="P36" s="166">
        <f>ΣΑΜΟΣ!X13</f>
        <v>6</v>
      </c>
      <c r="Q36" s="169">
        <f>ΣΑΜΟΣ!X12</f>
        <v>8375</v>
      </c>
    </row>
    <row r="37" spans="1:17" x14ac:dyDescent="0.2">
      <c r="A37" s="173"/>
      <c r="B37" s="188"/>
      <c r="C37" s="71" t="s">
        <v>33</v>
      </c>
      <c r="D37" s="193"/>
      <c r="E37" s="193"/>
      <c r="F37" s="197"/>
      <c r="G37" s="194"/>
      <c r="H37" s="201"/>
      <c r="I37" s="204"/>
      <c r="J37" s="167"/>
      <c r="K37" s="199"/>
      <c r="L37" s="167"/>
      <c r="M37" s="198"/>
      <c r="N37" s="167"/>
      <c r="O37" s="170"/>
      <c r="P37" s="167"/>
      <c r="Q37" s="170"/>
    </row>
    <row r="38" spans="1:17" ht="13.5" thickBot="1" x14ac:dyDescent="0.25">
      <c r="A38" s="174"/>
      <c r="B38" s="184"/>
      <c r="C38" s="72" t="s">
        <v>34</v>
      </c>
      <c r="D38" s="176"/>
      <c r="E38" s="176"/>
      <c r="F38" s="196"/>
      <c r="G38" s="192"/>
      <c r="H38" s="202"/>
      <c r="I38" s="205"/>
      <c r="J38" s="168"/>
      <c r="K38" s="180"/>
      <c r="L38" s="168"/>
      <c r="M38" s="182"/>
      <c r="N38" s="168"/>
      <c r="O38" s="171"/>
      <c r="P38" s="168"/>
      <c r="Q38" s="171"/>
    </row>
    <row r="39" spans="1:17" x14ac:dyDescent="0.2">
      <c r="A39" s="4">
        <v>22</v>
      </c>
      <c r="B39" s="13" t="s">
        <v>687</v>
      </c>
      <c r="C39" s="107" t="s">
        <v>35</v>
      </c>
      <c r="D39" s="140">
        <f>ΠΑΤΜΟΣ!$E$3</f>
        <v>1200</v>
      </c>
      <c r="E39" s="110">
        <f>ΠΑΤΜΟΣ!$E$7</f>
        <v>0</v>
      </c>
      <c r="F39" s="142">
        <f>ΠΑΤΜΟΣ!$E$4</f>
        <v>1</v>
      </c>
      <c r="G39" s="114">
        <f>ΠΑΤΜΟΣ!$E$5</f>
        <v>1200</v>
      </c>
      <c r="H39" s="144">
        <f>ΠΑΤΜΟΣ!$X$2</f>
        <v>1</v>
      </c>
      <c r="I39" s="114">
        <f>ΠΑΤΜΟΣ!$X$7</f>
        <v>1200</v>
      </c>
      <c r="J39" s="146">
        <f>ΠΑΤΜΟΣ!$X$4</f>
        <v>1</v>
      </c>
      <c r="K39" s="122">
        <f>ΠΑΤΜΟΣ!$X$8</f>
        <v>1200</v>
      </c>
      <c r="L39" s="146">
        <f>ΠΑΤΜΟΣ!$X$5</f>
        <v>1</v>
      </c>
      <c r="M39" s="122">
        <f>ΠΑΤΜΟΣ!$X$9</f>
        <v>1200</v>
      </c>
      <c r="N39" s="146">
        <f>ΠΑΤΜΟΣ!$X$11</f>
        <v>1</v>
      </c>
      <c r="O39" s="122">
        <f>ΠΑΤΜΟΣ!$X$10</f>
        <v>1200</v>
      </c>
      <c r="P39" s="146">
        <f>ΠΑΤΜΟΣ!$X$13</f>
        <v>1</v>
      </c>
      <c r="Q39" s="122">
        <f>ΠΑΤΜΟΣ!$X$12</f>
        <v>1200</v>
      </c>
    </row>
    <row r="40" spans="1:17" x14ac:dyDescent="0.2">
      <c r="A40" s="5">
        <v>23</v>
      </c>
      <c r="B40" s="5" t="s">
        <v>690</v>
      </c>
      <c r="C40" s="108" t="s">
        <v>36</v>
      </c>
      <c r="D40" s="141"/>
      <c r="E40" s="16"/>
      <c r="F40" s="143"/>
      <c r="G40" s="77"/>
      <c r="H40" s="145"/>
      <c r="I40" s="77"/>
      <c r="J40" s="147"/>
      <c r="K40" s="26"/>
      <c r="L40" s="147"/>
      <c r="M40" s="26"/>
      <c r="N40" s="147"/>
      <c r="O40" s="26"/>
      <c r="P40" s="147"/>
      <c r="Q40" s="26"/>
    </row>
    <row r="41" spans="1:17" x14ac:dyDescent="0.2">
      <c r="A41" s="5">
        <v>24</v>
      </c>
      <c r="B41" s="5" t="s">
        <v>688</v>
      </c>
      <c r="C41" s="108" t="s">
        <v>37</v>
      </c>
      <c r="D41" s="141">
        <f>ΣΙΦΝΟΣ!$E$3</f>
        <v>1200</v>
      </c>
      <c r="E41" s="16">
        <f>ΣΙΦΝΟΣ!$E$7</f>
        <v>0</v>
      </c>
      <c r="F41" s="143">
        <f>ΣΙΦΝΟΣ!$E$4</f>
        <v>1</v>
      </c>
      <c r="G41" s="77">
        <f>ΣΙΦΝΟΣ!$E$5</f>
        <v>1200</v>
      </c>
      <c r="H41" s="145">
        <f>ΣΙΦΝΟΣ!$X$2</f>
        <v>1</v>
      </c>
      <c r="I41" s="77">
        <f>ΣΙΦΝΟΣ!$X$7</f>
        <v>1200</v>
      </c>
      <c r="J41" s="147">
        <f>ΣΙΦΝΟΣ!$X$4</f>
        <v>1</v>
      </c>
      <c r="K41" s="26">
        <f>ΣΙΦΝΟΣ!$X$8</f>
        <v>1200</v>
      </c>
      <c r="L41" s="147">
        <f>ΣΙΦΝΟΣ!$X$5</f>
        <v>1</v>
      </c>
      <c r="M41" s="26">
        <f>ΣΙΦΝΟΣ!$X$9</f>
        <v>1200</v>
      </c>
      <c r="N41" s="147">
        <f>ΣΙΦΝΟΣ!$X$11</f>
        <v>1</v>
      </c>
      <c r="O41" s="26">
        <f>ΣΙΦΝΟΣ!$X$10</f>
        <v>1200</v>
      </c>
      <c r="P41" s="147">
        <f>ΣΙΦΝΟΣ!$X$13</f>
        <v>0</v>
      </c>
      <c r="Q41" s="26">
        <f>ΣΙΦΝΟΣ!$X$12</f>
        <v>0</v>
      </c>
    </row>
    <row r="42" spans="1:17" x14ac:dyDescent="0.2">
      <c r="A42" s="5">
        <v>25</v>
      </c>
      <c r="B42" s="5" t="s">
        <v>689</v>
      </c>
      <c r="C42" s="108" t="s">
        <v>38</v>
      </c>
      <c r="D42" s="141">
        <f>ΣΚΥΡΟΣ!E3</f>
        <v>800</v>
      </c>
      <c r="E42" s="16">
        <f>ΣΚΥΡΟΣ!$E$7</f>
        <v>800</v>
      </c>
      <c r="F42" s="143">
        <f>ΣΚΥΡΟΣ!$E$4</f>
        <v>1</v>
      </c>
      <c r="G42" s="77">
        <f>ΣΚΥΡΟΣ!$E$5</f>
        <v>800</v>
      </c>
      <c r="H42" s="145">
        <f>ΣΚΥΡΟΣ!$X$2</f>
        <v>0</v>
      </c>
      <c r="I42" s="77">
        <f>ΣΚΥΡΟΣ!$X$7</f>
        <v>0</v>
      </c>
      <c r="J42" s="147">
        <f>ΣΚΥΡΟΣ!$X$4</f>
        <v>0</v>
      </c>
      <c r="K42" s="26">
        <f>ΣΚΥΡΟΣ!$X$8</f>
        <v>0</v>
      </c>
      <c r="L42" s="147">
        <f>ΣΚΥΡΟΣ!$X$5</f>
        <v>0</v>
      </c>
      <c r="M42" s="26">
        <f>ΣΚΥΡΟΣ!$X$9</f>
        <v>0</v>
      </c>
      <c r="N42" s="147">
        <f>ΣΚΥΡΟΣ!$X$11</f>
        <v>0</v>
      </c>
      <c r="O42" s="26">
        <f>ΣΚΥΡΟΣ!$X$10</f>
        <v>0</v>
      </c>
      <c r="P42" s="147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691</v>
      </c>
      <c r="C43" s="109" t="s">
        <v>39</v>
      </c>
      <c r="D43" s="148">
        <f>ΣΥΜΗ!$E$3</f>
        <v>330</v>
      </c>
      <c r="E43" s="20">
        <f>ΣΥΜΗ!$E$7</f>
        <v>330</v>
      </c>
      <c r="F43" s="149">
        <f>ΣΥΜΗ!$E$4</f>
        <v>1</v>
      </c>
      <c r="G43" s="81">
        <f>ΣΥΜΗ!$E$5</f>
        <v>330</v>
      </c>
      <c r="H43" s="150">
        <f>ΣΥΜΗ!$X$2</f>
        <v>0</v>
      </c>
      <c r="I43" s="81">
        <f>ΣΥΜΗ!$X$7</f>
        <v>0</v>
      </c>
      <c r="J43" s="151">
        <f>ΣΥΜΗ!$X$4</f>
        <v>0</v>
      </c>
      <c r="K43" s="27">
        <f>ΣΥΜΗ!$X$8</f>
        <v>0</v>
      </c>
      <c r="L43" s="151">
        <f>ΣΥΜΗ!$X$5</f>
        <v>0</v>
      </c>
      <c r="M43" s="27">
        <f>ΣΥΜΗ!$X$9</f>
        <v>0</v>
      </c>
      <c r="N43" s="151">
        <f>ΣΥΜΗ!$X$11</f>
        <v>0</v>
      </c>
      <c r="O43" s="27">
        <f>ΣΥΜΗ!$X$10</f>
        <v>0</v>
      </c>
      <c r="P43" s="151">
        <f>ΣΥΜΗ!$X$13</f>
        <v>0</v>
      </c>
      <c r="Q43" s="27">
        <f>ΣΥΜΗ!$X$12</f>
        <v>0</v>
      </c>
    </row>
    <row r="44" spans="1:17" x14ac:dyDescent="0.2">
      <c r="A44" s="172">
        <v>27</v>
      </c>
      <c r="B44" s="183" t="s">
        <v>684</v>
      </c>
      <c r="C44" s="70" t="s">
        <v>40</v>
      </c>
      <c r="D44" s="175">
        <f>ΧΙΟΣ!E3</f>
        <v>12000</v>
      </c>
      <c r="E44" s="175">
        <f>ΧΙΟΣ!$E$7</f>
        <v>750</v>
      </c>
      <c r="F44" s="195">
        <f>ΧΙΟΣ!$E$4</f>
        <v>15</v>
      </c>
      <c r="G44" s="191">
        <f>ΧΙΟΣ!$E$5</f>
        <v>11350</v>
      </c>
      <c r="H44" s="200">
        <f>ΧΙΟΣ!X2</f>
        <v>14</v>
      </c>
      <c r="I44" s="203">
        <f>ΧΙΟΣ!X7</f>
        <v>10750</v>
      </c>
      <c r="J44" s="166">
        <f>ΧΙΟΣ!X4</f>
        <v>15</v>
      </c>
      <c r="K44" s="179">
        <f>ΧΙΟΣ!X8</f>
        <v>11350</v>
      </c>
      <c r="L44" s="166">
        <f>ΧΙΟΣ!X5</f>
        <v>14</v>
      </c>
      <c r="M44" s="181">
        <f>ΧΙΟΣ!X9</f>
        <v>10750</v>
      </c>
      <c r="N44" s="166">
        <f>ΧΙΟΣ!X11</f>
        <v>14</v>
      </c>
      <c r="O44" s="169">
        <f>ΧΙΟΣ!X10</f>
        <v>10750</v>
      </c>
      <c r="P44" s="166">
        <f>ΧΙΟΣ!X13</f>
        <v>12</v>
      </c>
      <c r="Q44" s="169">
        <f>ΧΙΟΣ!X12</f>
        <v>9050</v>
      </c>
    </row>
    <row r="45" spans="1:17" x14ac:dyDescent="0.2">
      <c r="A45" s="173"/>
      <c r="B45" s="188"/>
      <c r="C45" s="71" t="s">
        <v>41</v>
      </c>
      <c r="D45" s="193"/>
      <c r="E45" s="193"/>
      <c r="F45" s="197"/>
      <c r="G45" s="194"/>
      <c r="H45" s="201"/>
      <c r="I45" s="204"/>
      <c r="J45" s="167"/>
      <c r="K45" s="199"/>
      <c r="L45" s="167"/>
      <c r="M45" s="198"/>
      <c r="N45" s="167"/>
      <c r="O45" s="170"/>
      <c r="P45" s="167"/>
      <c r="Q45" s="170"/>
    </row>
    <row r="46" spans="1:17" ht="13.5" thickBot="1" x14ac:dyDescent="0.25">
      <c r="A46" s="174"/>
      <c r="B46" s="184"/>
      <c r="C46" s="72" t="s">
        <v>42</v>
      </c>
      <c r="D46" s="176"/>
      <c r="E46" s="176"/>
      <c r="F46" s="196"/>
      <c r="G46" s="192"/>
      <c r="H46" s="202"/>
      <c r="I46" s="205"/>
      <c r="J46" s="168"/>
      <c r="K46" s="180"/>
      <c r="L46" s="168"/>
      <c r="M46" s="182"/>
      <c r="N46" s="168"/>
      <c r="O46" s="171"/>
      <c r="P46" s="168"/>
      <c r="Q46" s="171"/>
    </row>
    <row r="47" spans="1:17" x14ac:dyDescent="0.2">
      <c r="A47" s="172">
        <v>28</v>
      </c>
      <c r="B47" s="189" t="s">
        <v>685</v>
      </c>
      <c r="C47" s="70" t="s">
        <v>43</v>
      </c>
      <c r="D47" s="175">
        <f>ΡΟΔΟΣ!E3</f>
        <v>55000</v>
      </c>
      <c r="E47" s="175">
        <f>ΡΟΔΟΣ!$E$7</f>
        <v>6450</v>
      </c>
      <c r="F47" s="195">
        <f>ΡΟΔΟΣ!$E$4</f>
        <v>5</v>
      </c>
      <c r="G47" s="191">
        <f>ΡΟΔΟΣ!$E$5</f>
        <v>49150</v>
      </c>
      <c r="H47" s="200">
        <f>ΡΟΔΟΣ!X2</f>
        <v>5</v>
      </c>
      <c r="I47" s="203">
        <f>ΡΟΔΟΣ!X7</f>
        <v>49150</v>
      </c>
      <c r="J47" s="166">
        <f>ΡΟΔΟΣ!X4</f>
        <v>5</v>
      </c>
      <c r="K47" s="179">
        <f>ΡΟΔΟΣ!X8</f>
        <v>49150</v>
      </c>
      <c r="L47" s="166">
        <f>ΡΟΔΟΣ!X5</f>
        <v>5</v>
      </c>
      <c r="M47" s="181">
        <f>ΡΟΔΟΣ!X9</f>
        <v>49150</v>
      </c>
      <c r="N47" s="166">
        <f>ΡΟΔΟΣ!X11</f>
        <v>5</v>
      </c>
      <c r="O47" s="169">
        <f>ΡΟΔΟΣ!X10</f>
        <v>49150</v>
      </c>
      <c r="P47" s="166">
        <f>ΡΟΔΟΣ!X13</f>
        <v>5</v>
      </c>
      <c r="Q47" s="169">
        <f>ΡΟΔΟΣ!X12</f>
        <v>48550</v>
      </c>
    </row>
    <row r="48" spans="1:17" ht="13.5" thickBot="1" x14ac:dyDescent="0.25">
      <c r="A48" s="174"/>
      <c r="B48" s="190"/>
      <c r="C48" s="72" t="s">
        <v>44</v>
      </c>
      <c r="D48" s="176"/>
      <c r="E48" s="176"/>
      <c r="F48" s="196"/>
      <c r="G48" s="192"/>
      <c r="H48" s="202"/>
      <c r="I48" s="205"/>
      <c r="J48" s="168"/>
      <c r="K48" s="180"/>
      <c r="L48" s="168"/>
      <c r="M48" s="182"/>
      <c r="N48" s="168"/>
      <c r="O48" s="171"/>
      <c r="P48" s="168"/>
      <c r="Q48" s="171"/>
    </row>
    <row r="49" spans="1:17" ht="13.5" thickBot="1" x14ac:dyDescent="0.25">
      <c r="A49" s="56">
        <v>29</v>
      </c>
      <c r="B49" s="67" t="s">
        <v>686</v>
      </c>
      <c r="C49" s="76" t="s">
        <v>45</v>
      </c>
      <c r="D49" s="58">
        <f>'ΚΡΗΤΗ '!E3</f>
        <v>250000</v>
      </c>
      <c r="E49" s="58" t="str">
        <f>'ΚΡΗΤΗ '!$E$7</f>
        <v>43.150,00 kW</v>
      </c>
      <c r="F49" s="55">
        <f>'ΚΡΗΤΗ '!$E$4</f>
        <v>46</v>
      </c>
      <c r="G49" s="68">
        <f>'ΚΡΗΤΗ '!$E$5</f>
        <v>228640</v>
      </c>
      <c r="H49" s="62">
        <f>'ΚΡΗΤΗ '!X2</f>
        <v>39</v>
      </c>
      <c r="I49" s="59">
        <f>'ΚΡΗΤΗ '!X7</f>
        <v>206250</v>
      </c>
      <c r="J49" s="57">
        <f>'ΚΡΗΤΗ '!X4</f>
        <v>40</v>
      </c>
      <c r="K49" s="88">
        <f>'ΚΡΗΤΗ '!X8</f>
        <v>209850</v>
      </c>
      <c r="L49" s="57">
        <f>'ΚΡΗΤΗ '!X5</f>
        <v>39</v>
      </c>
      <c r="M49" s="65">
        <f>'ΚΡΗΤΗ '!X9</f>
        <v>206250</v>
      </c>
      <c r="N49" s="57">
        <f>'ΚΡΗΤΗ '!X11</f>
        <v>39</v>
      </c>
      <c r="O49" s="69">
        <f>'ΚΡΗΤΗ '!X10</f>
        <v>206250</v>
      </c>
      <c r="P49" s="117">
        <f>'ΚΡΗΤΗ '!X13</f>
        <v>38</v>
      </c>
      <c r="Q49" s="118">
        <f>'ΚΡΗΤΗ '!X12</f>
        <v>200250</v>
      </c>
    </row>
    <row r="50" spans="1:17" ht="35.25" customHeight="1" thickBot="1" x14ac:dyDescent="0.25">
      <c r="A50" s="185" t="s">
        <v>91</v>
      </c>
      <c r="B50" s="186"/>
      <c r="C50" s="187"/>
      <c r="D50" s="152">
        <f t="shared" ref="D50:O50" si="0">SUM(D5:D49)</f>
        <v>389660</v>
      </c>
      <c r="E50" s="152">
        <f t="shared" si="0"/>
        <v>29770</v>
      </c>
      <c r="F50" s="153">
        <f t="shared" si="0"/>
        <v>109</v>
      </c>
      <c r="G50" s="154">
        <f t="shared" si="0"/>
        <v>352400</v>
      </c>
      <c r="H50" s="155">
        <f t="shared" si="0"/>
        <v>89</v>
      </c>
      <c r="I50" s="156">
        <f t="shared" si="0"/>
        <v>316120</v>
      </c>
      <c r="J50" s="155">
        <f t="shared" si="0"/>
        <v>92</v>
      </c>
      <c r="K50" s="154">
        <f t="shared" si="0"/>
        <v>320920</v>
      </c>
      <c r="L50" s="155">
        <f t="shared" si="0"/>
        <v>88</v>
      </c>
      <c r="M50" s="156">
        <f t="shared" si="0"/>
        <v>314800</v>
      </c>
      <c r="N50" s="155">
        <f t="shared" si="0"/>
        <v>88</v>
      </c>
      <c r="O50" s="157">
        <f t="shared" si="0"/>
        <v>314800</v>
      </c>
      <c r="P50" s="155">
        <f t="shared" ref="P50:Q50" si="1">SUM(P5:P49)</f>
        <v>84</v>
      </c>
      <c r="Q50" s="157">
        <f t="shared" si="1"/>
        <v>305140</v>
      </c>
    </row>
    <row r="51" spans="1:17" ht="15" x14ac:dyDescent="0.25">
      <c r="A51" s="162" t="s">
        <v>678</v>
      </c>
    </row>
  </sheetData>
  <mergeCells count="125">
    <mergeCell ref="A3:A4"/>
    <mergeCell ref="A15:A16"/>
    <mergeCell ref="J36:J38"/>
    <mergeCell ref="A18:A19"/>
    <mergeCell ref="B15:B16"/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N36:N38"/>
    <mergeCell ref="O36:O38"/>
    <mergeCell ref="I36:I38"/>
    <mergeCell ref="H36:H38"/>
    <mergeCell ref="J3:K3"/>
    <mergeCell ref="H15:H16"/>
    <mergeCell ref="H18:H19"/>
    <mergeCell ref="I15:I16"/>
    <mergeCell ref="M18:M19"/>
    <mergeCell ref="H3:I3"/>
    <mergeCell ref="M36:M38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N47:N48"/>
    <mergeCell ref="O47:O48"/>
    <mergeCell ref="N44:N46"/>
    <mergeCell ref="H44:H46"/>
    <mergeCell ref="M47:M48"/>
    <mergeCell ref="L47:L48"/>
    <mergeCell ref="K47:K48"/>
    <mergeCell ref="J47:J48"/>
    <mergeCell ref="J33:J34"/>
    <mergeCell ref="H47:H48"/>
    <mergeCell ref="I44:I46"/>
    <mergeCell ref="I21:I29"/>
    <mergeCell ref="I33:I34"/>
    <mergeCell ref="H33:H34"/>
    <mergeCell ref="L21:L29"/>
    <mergeCell ref="M33:M34"/>
    <mergeCell ref="L33:L34"/>
    <mergeCell ref="I18:I19"/>
    <mergeCell ref="J15:J16"/>
    <mergeCell ref="K15:K16"/>
    <mergeCell ref="L15:L16"/>
    <mergeCell ref="L18:L19"/>
    <mergeCell ref="K21:K29"/>
    <mergeCell ref="M21:M29"/>
    <mergeCell ref="J21:J29"/>
    <mergeCell ref="O44:O46"/>
    <mergeCell ref="J18:J19"/>
    <mergeCell ref="M15:M16"/>
    <mergeCell ref="N15:N16"/>
    <mergeCell ref="O18:O19"/>
    <mergeCell ref="N18:N19"/>
    <mergeCell ref="M44:M46"/>
    <mergeCell ref="O21:O29"/>
    <mergeCell ref="N33:N34"/>
    <mergeCell ref="L36:L38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K36:K38"/>
  </mergeCells>
  <phoneticPr fontId="1" type="noConversion"/>
  <pageMargins left="0" right="0" top="0" bottom="0" header="0.31496062992125984" footer="0.31496062992125984"/>
  <pageSetup paperSize="9" scale="53" orientation="landscape" horizontalDpi="200" verticalDpi="200" r:id="rId1"/>
  <headerFooter alignWithMargins="0"/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3" workbookViewId="0">
      <selection activeCell="T12" sqref="T12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4</v>
      </c>
    </row>
    <row r="2" spans="1:27" ht="33" customHeight="1" thickBot="1" x14ac:dyDescent="0.25">
      <c r="A2" s="228" t="s">
        <v>27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3600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4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3040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3040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4" t="s">
        <v>63</v>
      </c>
      <c r="B7" s="225"/>
      <c r="C7" s="225"/>
      <c r="D7" s="226"/>
      <c r="E7" s="227">
        <f>E3-E6</f>
        <v>560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2600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2600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649</v>
      </c>
      <c r="E10" s="99" t="s">
        <v>650</v>
      </c>
      <c r="F10" s="125">
        <v>38752</v>
      </c>
      <c r="G10">
        <v>600</v>
      </c>
      <c r="H10"/>
      <c r="I10" s="99" t="s">
        <v>480</v>
      </c>
      <c r="J10" s="99" t="s">
        <v>64</v>
      </c>
      <c r="K10" s="125">
        <v>38752</v>
      </c>
      <c r="L10" s="125">
        <v>38752</v>
      </c>
      <c r="M10" s="125">
        <v>38752</v>
      </c>
      <c r="N10" s="125">
        <v>38752</v>
      </c>
      <c r="O10" s="125">
        <v>42361</v>
      </c>
      <c r="P10" s="125">
        <v>42409</v>
      </c>
      <c r="Q10" s="125">
        <v>42551</v>
      </c>
      <c r="R10">
        <v>600</v>
      </c>
      <c r="S10"/>
      <c r="T10"/>
      <c r="U10"/>
      <c r="V10"/>
      <c r="W10"/>
      <c r="X10" s="93">
        <f>SUMIFS(G10:G249,P10:P249,"&lt;&gt;"&amp;"",B10:B249,"&lt;&gt;"&amp;"ΑΚΥΡΩΣΗ")</f>
        <v>2600</v>
      </c>
      <c r="AA10" s="3">
        <f>IF(R10="",(SUMIFS(G10,B10,"&lt;&gt;"&amp;"ΑΚΥΡΩΣΗ")),R10)</f>
        <v>600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486</v>
      </c>
      <c r="E11" s="99" t="s">
        <v>651</v>
      </c>
      <c r="F11" s="125">
        <v>39741</v>
      </c>
      <c r="G11">
        <v>1300</v>
      </c>
      <c r="H11"/>
      <c r="I11" s="99" t="s">
        <v>480</v>
      </c>
      <c r="J11" s="99" t="s">
        <v>64</v>
      </c>
      <c r="K11" s="125">
        <v>39741</v>
      </c>
      <c r="L11" s="125">
        <v>39741</v>
      </c>
      <c r="M11" s="125">
        <v>39741</v>
      </c>
      <c r="N11" s="125">
        <v>39833</v>
      </c>
      <c r="O11" s="125">
        <v>40287</v>
      </c>
      <c r="P11" s="125">
        <v>40500</v>
      </c>
      <c r="Q11" s="125">
        <v>40921</v>
      </c>
      <c r="R11">
        <v>1740</v>
      </c>
      <c r="S11" s="2" t="s">
        <v>668</v>
      </c>
      <c r="T11"/>
      <c r="U11"/>
      <c r="V11"/>
      <c r="W11"/>
      <c r="X11" s="67">
        <f>COUNTIFS(P10:P249,"&lt;&gt;"&amp;"",B10:B249,"&lt;&gt;"&amp;"ΑΚΥΡΩΣΗ")</f>
        <v>3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>
        <v>3</v>
      </c>
      <c r="B12" s="99" t="s">
        <v>131</v>
      </c>
      <c r="C12" s="99" t="s">
        <v>472</v>
      </c>
      <c r="D12" s="99" t="s">
        <v>486</v>
      </c>
      <c r="E12" s="99" t="s">
        <v>652</v>
      </c>
      <c r="F12" s="125">
        <v>39741</v>
      </c>
      <c r="G12">
        <v>440</v>
      </c>
      <c r="H12"/>
      <c r="I12" s="99" t="s">
        <v>480</v>
      </c>
      <c r="J12" s="99" t="s">
        <v>64</v>
      </c>
      <c r="K12" s="125">
        <v>39741</v>
      </c>
      <c r="L12" s="125">
        <v>39741</v>
      </c>
      <c r="M12" s="125">
        <v>39741</v>
      </c>
      <c r="N12" s="125">
        <v>39741</v>
      </c>
      <c r="O12" s="125">
        <v>39741</v>
      </c>
      <c r="P12" s="125">
        <v>39741</v>
      </c>
      <c r="Q12" s="125">
        <v>37622</v>
      </c>
      <c r="R12"/>
      <c r="S12"/>
      <c r="T12" s="99" t="s">
        <v>670</v>
      </c>
      <c r="U12">
        <v>440</v>
      </c>
      <c r="V12"/>
      <c r="W12"/>
      <c r="X12" s="102">
        <f>SUMIFS(R10:R249,P10:P249,"&lt;&gt;"&amp;"",B10:B249,"&lt;&gt;"&amp;"ΑΚΥΡΩΣΗ")</f>
        <v>3040</v>
      </c>
      <c r="AA12" s="3">
        <f t="shared" si="0"/>
        <v>0</v>
      </c>
    </row>
    <row r="13" spans="1:27" ht="63.75" x14ac:dyDescent="0.2">
      <c r="A13">
        <v>4</v>
      </c>
      <c r="B13" s="99" t="s">
        <v>477</v>
      </c>
      <c r="C13" s="99" t="s">
        <v>472</v>
      </c>
      <c r="D13" s="99" t="s">
        <v>486</v>
      </c>
      <c r="E13" s="99" t="s">
        <v>653</v>
      </c>
      <c r="F13" s="125">
        <v>39754</v>
      </c>
      <c r="G13">
        <v>700</v>
      </c>
      <c r="H13"/>
      <c r="I13" s="99" t="s">
        <v>480</v>
      </c>
      <c r="J13" s="99" t="s">
        <v>64</v>
      </c>
      <c r="K13" s="125">
        <v>39754</v>
      </c>
      <c r="L13" s="125">
        <v>39754</v>
      </c>
      <c r="M13" s="125">
        <v>39754</v>
      </c>
      <c r="N13" s="125">
        <v>41095</v>
      </c>
      <c r="O13" s="125">
        <v>39754</v>
      </c>
      <c r="P13" s="125">
        <v>39754</v>
      </c>
      <c r="Q13" s="125">
        <v>37622</v>
      </c>
      <c r="R13">
        <v>700</v>
      </c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700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ref="AA14:AA54" si="1">IF(R14="",(SUMIFS(G14,B14,"&lt;&gt;"&amp;"ΑΚΥΡΩΣΗ")),R14)</f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1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1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1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1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28" t="s">
        <v>29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2650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3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2650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2650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4" t="s">
        <v>63</v>
      </c>
      <c r="B7" s="225"/>
      <c r="C7" s="225"/>
      <c r="D7" s="226"/>
      <c r="E7" s="227">
        <f>E3-E6</f>
        <v>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654</v>
      </c>
      <c r="E10" s="99" t="s">
        <v>655</v>
      </c>
      <c r="F10" s="125">
        <v>34897</v>
      </c>
      <c r="G10">
        <v>850</v>
      </c>
      <c r="H10"/>
      <c r="I10" s="99" t="s">
        <v>480</v>
      </c>
      <c r="J10" s="99" t="s">
        <v>64</v>
      </c>
      <c r="K10" s="125">
        <v>34897</v>
      </c>
      <c r="L10" s="125">
        <v>34897</v>
      </c>
      <c r="M10" s="125">
        <v>34897</v>
      </c>
      <c r="N10" s="125">
        <v>34897</v>
      </c>
      <c r="O10" s="125">
        <v>34897</v>
      </c>
      <c r="P10" s="125">
        <v>38484</v>
      </c>
      <c r="Q10" s="125">
        <v>38709</v>
      </c>
      <c r="R10">
        <v>850</v>
      </c>
      <c r="S10"/>
      <c r="T10"/>
      <c r="U10"/>
      <c r="V10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654</v>
      </c>
      <c r="E11" s="99" t="s">
        <v>656</v>
      </c>
      <c r="F11" s="125">
        <v>37644</v>
      </c>
      <c r="G11">
        <v>1200</v>
      </c>
      <c r="H11"/>
      <c r="I11" s="99" t="s">
        <v>480</v>
      </c>
      <c r="J11" s="99" t="s">
        <v>64</v>
      </c>
      <c r="K11" s="125">
        <v>37644</v>
      </c>
      <c r="L11" s="125">
        <v>37644</v>
      </c>
      <c r="M11" s="125">
        <v>37644</v>
      </c>
      <c r="N11" s="125">
        <v>37644</v>
      </c>
      <c r="O11" s="125">
        <v>37644</v>
      </c>
      <c r="P11" s="125">
        <v>36216</v>
      </c>
      <c r="Q11" s="125">
        <v>39356</v>
      </c>
      <c r="R11">
        <v>1200</v>
      </c>
      <c r="S11"/>
      <c r="T11"/>
      <c r="U11"/>
      <c r="V11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>
        <v>3</v>
      </c>
      <c r="B12" s="99" t="s">
        <v>477</v>
      </c>
      <c r="C12" s="99" t="s">
        <v>472</v>
      </c>
      <c r="D12" s="99" t="s">
        <v>654</v>
      </c>
      <c r="E12" s="99" t="s">
        <v>657</v>
      </c>
      <c r="F12" s="125">
        <v>38517</v>
      </c>
      <c r="G12">
        <v>600</v>
      </c>
      <c r="H12"/>
      <c r="I12" s="99" t="s">
        <v>480</v>
      </c>
      <c r="J12" s="99" t="s">
        <v>64</v>
      </c>
      <c r="K12" s="125">
        <v>38517</v>
      </c>
      <c r="L12" s="125">
        <v>38517</v>
      </c>
      <c r="M12" s="125">
        <v>38517</v>
      </c>
      <c r="N12" s="125">
        <v>38567</v>
      </c>
      <c r="O12" s="125">
        <v>39114</v>
      </c>
      <c r="P12" s="125">
        <v>39337</v>
      </c>
      <c r="Q12" s="125">
        <v>39356</v>
      </c>
      <c r="R12">
        <v>600</v>
      </c>
      <c r="S12"/>
      <c r="T12"/>
      <c r="U12"/>
      <c r="V1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50" zoomScaleNormal="75" zoomScaleSheetLayoutView="50" workbookViewId="0">
      <pane ySplit="8" topLeftCell="A9" activePane="bottomLeft" state="frozen"/>
      <selection pane="bottomLeft" activeCell="D24" sqref="D2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7</v>
      </c>
    </row>
    <row r="2" spans="1:27" ht="33" customHeight="1" thickBot="1" x14ac:dyDescent="0.25">
      <c r="A2" s="228" t="s">
        <v>32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10000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COUNTIF(A10:A100,"&lt;&gt;"&amp;"")</f>
        <v>7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COUNTIFS(N10:N264,"&lt;&gt;"&amp;"",B10:B264,"&lt;&gt;"&amp;"ΑΚΥΡΩΣΗ")</f>
        <v>7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SUMIF(G10:G100,"&lt;&gt;"&amp;"")</f>
        <v>8975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SUM(AA10:AA18)</f>
        <v>8975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24" t="s">
        <v>63</v>
      </c>
      <c r="B7" s="225"/>
      <c r="C7" s="225"/>
      <c r="D7" s="226"/>
      <c r="E7" s="219">
        <f>E3-X8</f>
        <v>1025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8375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8975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8375</v>
      </c>
    </row>
    <row r="10" spans="1:27" ht="87" customHeight="1" thickBot="1" x14ac:dyDescent="0.25">
      <c r="A10" s="102">
        <v>1</v>
      </c>
      <c r="B10" s="104" t="s">
        <v>477</v>
      </c>
      <c r="C10" s="104" t="s">
        <v>472</v>
      </c>
      <c r="D10" s="104" t="s">
        <v>513</v>
      </c>
      <c r="E10" s="104" t="s">
        <v>514</v>
      </c>
      <c r="F10" s="126">
        <v>35453</v>
      </c>
      <c r="G10" s="102">
        <v>1000</v>
      </c>
      <c r="H10" s="102"/>
      <c r="I10" s="104" t="s">
        <v>480</v>
      </c>
      <c r="J10" s="104" t="s">
        <v>64</v>
      </c>
      <c r="K10" s="126">
        <v>35453</v>
      </c>
      <c r="L10" s="126">
        <v>35453</v>
      </c>
      <c r="M10" s="126">
        <v>35453</v>
      </c>
      <c r="N10" s="126">
        <v>35285</v>
      </c>
      <c r="O10" s="126">
        <v>38881</v>
      </c>
      <c r="P10" s="126">
        <v>38966</v>
      </c>
      <c r="Q10" s="126">
        <v>36083</v>
      </c>
      <c r="R10" s="102">
        <v>1000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8375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513</v>
      </c>
      <c r="E11" s="104" t="s">
        <v>515</v>
      </c>
      <c r="F11" s="126">
        <v>36206</v>
      </c>
      <c r="G11" s="102">
        <v>1200</v>
      </c>
      <c r="H11" s="102"/>
      <c r="I11" s="104" t="s">
        <v>480</v>
      </c>
      <c r="J11" s="104" t="s">
        <v>64</v>
      </c>
      <c r="K11" s="126">
        <v>36206</v>
      </c>
      <c r="L11" s="126">
        <v>36206</v>
      </c>
      <c r="M11" s="126">
        <v>36206</v>
      </c>
      <c r="N11" s="126">
        <v>36326</v>
      </c>
      <c r="O11" s="126">
        <v>36206</v>
      </c>
      <c r="P11" s="126">
        <v>36865</v>
      </c>
      <c r="Q11" s="126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3</v>
      </c>
      <c r="B12" s="104" t="s">
        <v>477</v>
      </c>
      <c r="C12" s="104" t="s">
        <v>472</v>
      </c>
      <c r="D12" s="104" t="s">
        <v>513</v>
      </c>
      <c r="E12" s="104" t="s">
        <v>516</v>
      </c>
      <c r="F12" s="126">
        <v>36206</v>
      </c>
      <c r="G12" s="102">
        <v>750</v>
      </c>
      <c r="H12" s="102"/>
      <c r="I12" s="104" t="s">
        <v>480</v>
      </c>
      <c r="J12" s="104" t="s">
        <v>64</v>
      </c>
      <c r="K12" s="126">
        <v>36206</v>
      </c>
      <c r="L12" s="126">
        <v>36206</v>
      </c>
      <c r="M12" s="126">
        <v>36206</v>
      </c>
      <c r="N12" s="126">
        <v>36326</v>
      </c>
      <c r="O12" s="126">
        <v>36206</v>
      </c>
      <c r="P12" s="126">
        <v>36865</v>
      </c>
      <c r="Q12" s="126">
        <v>37243</v>
      </c>
      <c r="R12" s="102">
        <v>750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8375</v>
      </c>
      <c r="AA12" s="3">
        <f t="shared" si="0"/>
        <v>750</v>
      </c>
    </row>
    <row r="13" spans="1:27" ht="25.5" x14ac:dyDescent="0.2">
      <c r="A13" s="102">
        <v>4</v>
      </c>
      <c r="B13" s="104" t="s">
        <v>87</v>
      </c>
      <c r="C13" s="104" t="s">
        <v>472</v>
      </c>
      <c r="D13" s="104" t="s">
        <v>486</v>
      </c>
      <c r="E13" s="104" t="s">
        <v>517</v>
      </c>
      <c r="F13" s="126">
        <v>37754</v>
      </c>
      <c r="G13" s="102">
        <v>600</v>
      </c>
      <c r="H13" s="104" t="s">
        <v>97</v>
      </c>
      <c r="I13" s="104" t="s">
        <v>518</v>
      </c>
      <c r="J13" s="104" t="s">
        <v>64</v>
      </c>
      <c r="K13" s="102"/>
      <c r="L13" s="102"/>
      <c r="M13" s="102"/>
      <c r="N13" s="126">
        <v>41373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>
        <f>COUNTIFS(Q10:Q249,"&lt;&gt;"&amp;"",B10:B249,"&lt;&gt;"&amp;"ΑΚΥΡΩΣΗ")</f>
        <v>6</v>
      </c>
      <c r="AA13" s="3">
        <f t="shared" si="0"/>
        <v>600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519</v>
      </c>
      <c r="F14" s="126">
        <v>38076</v>
      </c>
      <c r="G14" s="102">
        <v>1600</v>
      </c>
      <c r="H14" s="102"/>
      <c r="I14" s="104" t="s">
        <v>480</v>
      </c>
      <c r="J14" s="104" t="s">
        <v>64</v>
      </c>
      <c r="K14" s="126">
        <v>38076</v>
      </c>
      <c r="L14" s="126">
        <v>38076</v>
      </c>
      <c r="M14" s="126">
        <v>38076</v>
      </c>
      <c r="N14" s="126">
        <v>39847</v>
      </c>
      <c r="O14" s="126">
        <v>38076</v>
      </c>
      <c r="P14" s="126">
        <v>42164</v>
      </c>
      <c r="Q14" s="126">
        <v>40809</v>
      </c>
      <c r="R14" s="102">
        <v>1600</v>
      </c>
      <c r="S14" s="102"/>
      <c r="T14" s="102"/>
      <c r="U14" s="102"/>
      <c r="V14" s="102"/>
      <c r="W14" s="102"/>
      <c r="X14" s="102"/>
      <c r="AA14" s="3">
        <f t="shared" si="0"/>
        <v>1600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513</v>
      </c>
      <c r="E15" s="104" t="s">
        <v>520</v>
      </c>
      <c r="F15" s="126">
        <v>38280</v>
      </c>
      <c r="G15" s="102">
        <v>1800</v>
      </c>
      <c r="H15" s="102"/>
      <c r="I15" s="104" t="s">
        <v>480</v>
      </c>
      <c r="J15" s="104" t="s">
        <v>64</v>
      </c>
      <c r="K15" s="126">
        <v>38280</v>
      </c>
      <c r="L15" s="126">
        <v>38280</v>
      </c>
      <c r="M15" s="126">
        <v>38280</v>
      </c>
      <c r="N15" s="126">
        <v>38503</v>
      </c>
      <c r="O15" s="126">
        <v>38757</v>
      </c>
      <c r="P15" s="126">
        <v>38824</v>
      </c>
      <c r="Q15" s="126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63.75" x14ac:dyDescent="0.2">
      <c r="A16" s="102">
        <v>7</v>
      </c>
      <c r="B16" s="128" t="s">
        <v>477</v>
      </c>
      <c r="C16" s="128" t="s">
        <v>472</v>
      </c>
      <c r="D16" s="128" t="s">
        <v>486</v>
      </c>
      <c r="E16" s="128" t="s">
        <v>521</v>
      </c>
      <c r="F16" s="129">
        <v>39751</v>
      </c>
      <c r="G16" s="127">
        <v>2025</v>
      </c>
      <c r="H16" s="127"/>
      <c r="I16" s="128" t="s">
        <v>480</v>
      </c>
      <c r="J16" s="128" t="s">
        <v>64</v>
      </c>
      <c r="K16" s="129">
        <v>39751</v>
      </c>
      <c r="L16" s="129">
        <v>39751</v>
      </c>
      <c r="M16" s="129">
        <v>39751</v>
      </c>
      <c r="N16" s="129">
        <v>39751</v>
      </c>
      <c r="O16" s="129">
        <v>40402</v>
      </c>
      <c r="P16" s="129">
        <v>40500</v>
      </c>
      <c r="Q16" s="129">
        <v>37622</v>
      </c>
      <c r="R16" s="127">
        <v>2025</v>
      </c>
      <c r="S16" s="127"/>
      <c r="T16" s="127"/>
      <c r="U16" s="127"/>
      <c r="V16" s="127"/>
      <c r="W16"/>
      <c r="X16"/>
      <c r="AA16" s="3">
        <f t="shared" si="0"/>
        <v>2025</v>
      </c>
    </row>
    <row r="17" spans="1:27" x14ac:dyDescent="0.2">
      <c r="A17" s="130"/>
      <c r="B17" s="130"/>
      <c r="C17" s="130"/>
      <c r="D17" s="130"/>
      <c r="E17" s="131"/>
      <c r="F17" s="130"/>
      <c r="G17" s="130"/>
      <c r="H17" s="132"/>
      <c r="I17" s="130"/>
      <c r="J17" s="131"/>
      <c r="K17" s="131"/>
      <c r="L17" s="130"/>
      <c r="M17" s="130"/>
      <c r="N17" s="130"/>
      <c r="O17" s="130"/>
      <c r="P17" s="130"/>
      <c r="Q17" s="130"/>
      <c r="R17" s="132"/>
      <c r="S17" s="132"/>
      <c r="T17" s="132"/>
      <c r="U17" s="130"/>
      <c r="V17" s="130"/>
      <c r="W17"/>
      <c r="X17"/>
      <c r="AA17" s="3">
        <f t="shared" si="0"/>
        <v>0</v>
      </c>
    </row>
    <row r="18" spans="1:27" x14ac:dyDescent="0.2">
      <c r="A18" s="130"/>
      <c r="B18" s="130"/>
      <c r="C18" s="130"/>
      <c r="D18" s="130"/>
      <c r="E18" s="131"/>
      <c r="F18" s="130"/>
      <c r="G18" s="130"/>
      <c r="H18" s="132"/>
      <c r="I18" s="130"/>
      <c r="J18" s="131"/>
      <c r="K18" s="130"/>
      <c r="L18" s="130"/>
      <c r="M18" s="130"/>
      <c r="N18" s="130"/>
      <c r="O18" s="130"/>
      <c r="P18" s="130"/>
      <c r="Q18" s="130"/>
      <c r="R18" s="132"/>
      <c r="S18" s="132"/>
      <c r="T18" s="132"/>
      <c r="U18" s="130"/>
      <c r="V18" s="130"/>
    </row>
    <row r="19" spans="1:27" x14ac:dyDescent="0.2">
      <c r="A19" s="130"/>
      <c r="B19" s="130"/>
      <c r="C19" s="130"/>
      <c r="D19" s="130"/>
      <c r="E19" s="131"/>
      <c r="F19" s="130"/>
      <c r="G19" s="130"/>
      <c r="H19" s="132"/>
      <c r="I19" s="130"/>
      <c r="J19" s="131"/>
      <c r="K19" s="130"/>
      <c r="L19" s="130"/>
      <c r="M19" s="130"/>
      <c r="N19" s="130"/>
      <c r="O19" s="130"/>
      <c r="P19" s="130"/>
      <c r="Q19" s="130"/>
      <c r="R19" s="132"/>
      <c r="S19" s="132"/>
      <c r="T19" s="132"/>
      <c r="U19" s="130"/>
      <c r="V19" s="130"/>
    </row>
    <row r="20" spans="1:27" x14ac:dyDescent="0.2">
      <c r="A20" s="130"/>
      <c r="B20" s="130"/>
      <c r="C20" s="130"/>
      <c r="D20" s="130"/>
      <c r="E20" s="130"/>
      <c r="F20" s="131"/>
      <c r="G20" s="102"/>
      <c r="H20" s="130"/>
      <c r="I20" s="132"/>
      <c r="J20" s="130"/>
      <c r="K20" s="131"/>
      <c r="L20" s="130"/>
      <c r="M20" s="130"/>
      <c r="N20" s="130"/>
      <c r="O20" s="130"/>
      <c r="P20" s="130"/>
      <c r="Q20" s="130"/>
      <c r="R20" s="130"/>
      <c r="S20" s="132"/>
      <c r="T20" s="132"/>
      <c r="U20" s="130"/>
      <c r="V20" s="130"/>
    </row>
    <row r="21" spans="1:27" x14ac:dyDescent="0.2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7" x14ac:dyDescent="0.2">
      <c r="A22" s="133"/>
      <c r="B22" s="133"/>
      <c r="C22" s="133"/>
      <c r="D22" s="133"/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7" x14ac:dyDescent="0.2">
      <c r="A23" s="133"/>
      <c r="B23" s="133"/>
      <c r="C23" s="133"/>
      <c r="D23" s="133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7" workbookViewId="0">
      <selection activeCell="AF9" sqref="AF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8" t="s">
        <v>35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1200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1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1200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1200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24" t="s">
        <v>63</v>
      </c>
      <c r="B7" s="225"/>
      <c r="C7" s="225"/>
      <c r="D7" s="226"/>
      <c r="E7" s="227">
        <f>E3-E6</f>
        <v>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483</v>
      </c>
      <c r="E10" s="99" t="s">
        <v>658</v>
      </c>
      <c r="F10" s="125">
        <v>37580</v>
      </c>
      <c r="G10">
        <v>1200</v>
      </c>
      <c r="H10"/>
      <c r="I10" s="99" t="s">
        <v>480</v>
      </c>
      <c r="J10" s="99" t="s">
        <v>64</v>
      </c>
      <c r="K10" s="125">
        <v>37580</v>
      </c>
      <c r="L10" s="125">
        <v>37580</v>
      </c>
      <c r="M10" s="125">
        <v>37580</v>
      </c>
      <c r="N10" s="125">
        <v>37580</v>
      </c>
      <c r="O10" s="125">
        <v>38155</v>
      </c>
      <c r="P10" s="125">
        <v>38254</v>
      </c>
      <c r="Q10" s="125">
        <v>39245</v>
      </c>
      <c r="R10">
        <v>1200</v>
      </c>
      <c r="S10"/>
      <c r="T10"/>
      <c r="U10"/>
      <c r="V10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8" t="s">
        <v>37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1200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1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1200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1200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24" t="s">
        <v>63</v>
      </c>
      <c r="B7" s="225"/>
      <c r="C7" s="225"/>
      <c r="D7" s="226"/>
      <c r="E7" s="227">
        <f>E3-E6</f>
        <v>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>
        <v>1</v>
      </c>
      <c r="B10" s="99" t="s">
        <v>87</v>
      </c>
      <c r="C10" s="99" t="s">
        <v>472</v>
      </c>
      <c r="D10" s="99" t="s">
        <v>486</v>
      </c>
      <c r="E10" s="99" t="s">
        <v>659</v>
      </c>
      <c r="F10" s="125">
        <v>38458</v>
      </c>
      <c r="G10">
        <v>1200</v>
      </c>
      <c r="H10" s="99" t="s">
        <v>97</v>
      </c>
      <c r="I10" s="99" t="s">
        <v>660</v>
      </c>
      <c r="J10" s="99" t="s">
        <v>64</v>
      </c>
      <c r="K10" s="96">
        <v>38427</v>
      </c>
      <c r="L10" s="96">
        <v>38458</v>
      </c>
      <c r="M10" s="96">
        <v>38458</v>
      </c>
      <c r="N10" s="125">
        <v>39833</v>
      </c>
      <c r="O10" s="125">
        <v>39969</v>
      </c>
      <c r="P10" s="96">
        <v>41114</v>
      </c>
      <c r="Q10"/>
      <c r="R10"/>
      <c r="S10"/>
      <c r="T10"/>
      <c r="U10"/>
      <c r="V10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9" sqref="T2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8" t="s">
        <v>38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800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1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800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24" t="s">
        <v>63</v>
      </c>
      <c r="B7" s="225"/>
      <c r="C7" s="225"/>
      <c r="D7" s="226"/>
      <c r="E7" s="227">
        <f>E3-E6</f>
        <v>800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131</v>
      </c>
      <c r="C10" s="99" t="s">
        <v>472</v>
      </c>
      <c r="D10" s="99" t="s">
        <v>661</v>
      </c>
      <c r="E10" s="99" t="s">
        <v>662</v>
      </c>
      <c r="F10" s="125">
        <v>40438</v>
      </c>
      <c r="G10">
        <v>800</v>
      </c>
      <c r="H10" s="99" t="s">
        <v>97</v>
      </c>
      <c r="I10" s="99" t="s">
        <v>663</v>
      </c>
      <c r="J10" s="99" t="s">
        <v>99</v>
      </c>
      <c r="K10"/>
      <c r="L10"/>
      <c r="M10"/>
      <c r="N10"/>
      <c r="O10"/>
      <c r="P10"/>
      <c r="Q10"/>
      <c r="R10"/>
      <c r="S10"/>
      <c r="T10" s="2" t="s">
        <v>672</v>
      </c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5"/>
      <c r="F11"/>
      <c r="G11"/>
      <c r="H11" s="99"/>
      <c r="I11" s="99"/>
      <c r="J11" s="125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zoomScale="50" zoomScaleNormal="75" zoomScaleSheetLayoutView="50" workbookViewId="0">
      <pane ySplit="8" topLeftCell="A12" activePane="bottomLeft" state="frozen"/>
      <selection pane="bottomLeft" activeCell="N21" sqref="N2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15</v>
      </c>
    </row>
    <row r="2" spans="1:27" ht="33" customHeight="1" thickBot="1" x14ac:dyDescent="0.25">
      <c r="A2" s="228" t="s">
        <v>40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14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12000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14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COUNTIF(A10:A100,"&lt;&gt;"&amp;"")</f>
        <v>15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COUNTIFS(N10:N264,"&lt;&gt;"&amp;"",B10:B264,"&lt;&gt;"&amp;"ΑΚΥΡΩΣΗ")</f>
        <v>15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SUMIF(G10:G100,"&lt;&gt;"&amp;"")</f>
        <v>11350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14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SUM(AA10:AA25)</f>
        <v>11250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15</v>
      </c>
    </row>
    <row r="7" spans="1:27" ht="54" customHeight="1" thickBot="1" x14ac:dyDescent="0.25">
      <c r="A7" s="224" t="s">
        <v>63</v>
      </c>
      <c r="B7" s="225"/>
      <c r="C7" s="225"/>
      <c r="D7" s="226"/>
      <c r="E7" s="219">
        <f>E3-E6</f>
        <v>750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10750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11350</v>
      </c>
    </row>
    <row r="9" spans="1:27" ht="105.75" thickBot="1" x14ac:dyDescent="0.25">
      <c r="A9" s="135" t="s">
        <v>46</v>
      </c>
      <c r="B9" s="135" t="s">
        <v>101</v>
      </c>
      <c r="C9" s="135" t="s">
        <v>104</v>
      </c>
      <c r="D9" s="135" t="s">
        <v>105</v>
      </c>
      <c r="E9" s="136" t="s">
        <v>107</v>
      </c>
      <c r="F9" s="135" t="s">
        <v>108</v>
      </c>
      <c r="G9" s="135" t="s">
        <v>109</v>
      </c>
      <c r="H9" s="135" t="s">
        <v>110</v>
      </c>
      <c r="I9" s="136" t="s">
        <v>111</v>
      </c>
      <c r="J9" s="136" t="s">
        <v>112</v>
      </c>
      <c r="K9" s="135" t="s">
        <v>113</v>
      </c>
      <c r="L9" s="135" t="s">
        <v>114</v>
      </c>
      <c r="M9" s="135" t="s">
        <v>116</v>
      </c>
      <c r="N9" s="135" t="s">
        <v>119</v>
      </c>
      <c r="O9" s="135" t="s">
        <v>120</v>
      </c>
      <c r="P9" s="135" t="s">
        <v>122</v>
      </c>
      <c r="Q9" s="135" t="s">
        <v>123</v>
      </c>
      <c r="R9" s="135" t="s">
        <v>124</v>
      </c>
      <c r="S9" s="135" t="s">
        <v>52</v>
      </c>
      <c r="T9" s="135" t="s">
        <v>126</v>
      </c>
      <c r="U9" s="135" t="s">
        <v>127</v>
      </c>
      <c r="V9" s="135" t="s">
        <v>128</v>
      </c>
      <c r="W9" s="94" t="s">
        <v>76</v>
      </c>
      <c r="X9" s="93">
        <f>SUMIFS(G10:G264,O10:O264,"&lt;&gt;"&amp;"",B10:B264,"&lt;&gt;"&amp;"ΑΚΥΡΩΣΗ")</f>
        <v>10750</v>
      </c>
    </row>
    <row r="10" spans="1:27" ht="57.75" customHeight="1" thickBot="1" x14ac:dyDescent="0.25">
      <c r="A10" s="102">
        <v>1</v>
      </c>
      <c r="B10" s="104" t="s">
        <v>477</v>
      </c>
      <c r="C10" s="104" t="s">
        <v>472</v>
      </c>
      <c r="D10" s="104" t="s">
        <v>522</v>
      </c>
      <c r="E10" s="104" t="s">
        <v>523</v>
      </c>
      <c r="F10" s="126">
        <v>31818</v>
      </c>
      <c r="G10" s="102">
        <v>300</v>
      </c>
      <c r="H10" s="102"/>
      <c r="I10" s="104" t="s">
        <v>480</v>
      </c>
      <c r="J10" s="104" t="s">
        <v>64</v>
      </c>
      <c r="K10" s="126">
        <v>31818</v>
      </c>
      <c r="L10" s="126">
        <v>31818</v>
      </c>
      <c r="M10" s="126">
        <v>31818</v>
      </c>
      <c r="N10" s="126">
        <v>31818</v>
      </c>
      <c r="O10" s="126">
        <v>31818</v>
      </c>
      <c r="P10" s="126">
        <v>40662</v>
      </c>
      <c r="Q10" s="126">
        <v>32688</v>
      </c>
      <c r="R10" s="102">
        <v>300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10750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524</v>
      </c>
      <c r="E11" s="104" t="s">
        <v>525</v>
      </c>
      <c r="F11" s="126">
        <v>34928</v>
      </c>
      <c r="G11" s="102">
        <v>150</v>
      </c>
      <c r="H11" s="102"/>
      <c r="I11" s="104" t="s">
        <v>480</v>
      </c>
      <c r="J11" s="104" t="s">
        <v>64</v>
      </c>
      <c r="K11" s="126">
        <v>34928</v>
      </c>
      <c r="L11" s="126">
        <v>34928</v>
      </c>
      <c r="M11" s="126">
        <v>34928</v>
      </c>
      <c r="N11" s="126">
        <v>36069</v>
      </c>
      <c r="O11" s="126">
        <v>36665</v>
      </c>
      <c r="P11" s="126">
        <v>36665</v>
      </c>
      <c r="Q11" s="126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14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526</v>
      </c>
      <c r="E12" s="104" t="s">
        <v>527</v>
      </c>
      <c r="F12" s="126">
        <v>35560</v>
      </c>
      <c r="G12" s="102">
        <v>280</v>
      </c>
      <c r="H12" s="102"/>
      <c r="I12" s="104" t="s">
        <v>480</v>
      </c>
      <c r="J12" s="104" t="s">
        <v>64</v>
      </c>
      <c r="K12" s="126">
        <v>35560</v>
      </c>
      <c r="L12" s="126">
        <v>35560</v>
      </c>
      <c r="M12" s="126">
        <v>35560</v>
      </c>
      <c r="N12" s="126">
        <v>36509</v>
      </c>
      <c r="O12" s="126">
        <v>35560</v>
      </c>
      <c r="P12" s="126">
        <v>41689</v>
      </c>
      <c r="Q12" s="126">
        <v>37303</v>
      </c>
      <c r="R12" s="102">
        <v>280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9050</v>
      </c>
      <c r="AA12" s="3">
        <f t="shared" si="0"/>
        <v>280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528</v>
      </c>
      <c r="E13" s="104" t="s">
        <v>529</v>
      </c>
      <c r="F13" s="126">
        <v>35629</v>
      </c>
      <c r="G13" s="102">
        <v>280</v>
      </c>
      <c r="H13" s="102"/>
      <c r="I13" s="104" t="s">
        <v>480</v>
      </c>
      <c r="J13" s="104" t="s">
        <v>64</v>
      </c>
      <c r="K13" s="126">
        <v>35629</v>
      </c>
      <c r="L13" s="126">
        <v>35629</v>
      </c>
      <c r="M13" s="126">
        <v>35629</v>
      </c>
      <c r="N13" s="126">
        <v>35739</v>
      </c>
      <c r="O13" s="126">
        <v>35629</v>
      </c>
      <c r="P13" s="126">
        <v>40662</v>
      </c>
      <c r="Q13" s="126">
        <v>37196</v>
      </c>
      <c r="R13" s="102">
        <v>280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530</v>
      </c>
      <c r="E14" s="104" t="s">
        <v>531</v>
      </c>
      <c r="F14" s="126">
        <v>35836</v>
      </c>
      <c r="G14" s="102">
        <v>600</v>
      </c>
      <c r="H14" s="102"/>
      <c r="I14" s="104" t="s">
        <v>480</v>
      </c>
      <c r="J14" s="104" t="s">
        <v>64</v>
      </c>
      <c r="K14" s="126">
        <v>35836</v>
      </c>
      <c r="L14" s="126">
        <v>35836</v>
      </c>
      <c r="M14" s="126">
        <v>35836</v>
      </c>
      <c r="N14" s="126">
        <v>36509</v>
      </c>
      <c r="O14" s="126">
        <v>35836</v>
      </c>
      <c r="P14" s="126">
        <v>37070</v>
      </c>
      <c r="Q14" s="126">
        <v>37196</v>
      </c>
      <c r="R14" s="102">
        <v>600</v>
      </c>
      <c r="S14" s="102"/>
      <c r="T14" s="102"/>
      <c r="U14" s="102"/>
      <c r="V14" s="102"/>
      <c r="W14" s="102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532</v>
      </c>
      <c r="E15" s="104" t="s">
        <v>533</v>
      </c>
      <c r="F15" s="126">
        <v>36237</v>
      </c>
      <c r="G15" s="102">
        <v>280</v>
      </c>
      <c r="H15" s="102"/>
      <c r="I15" s="104" t="s">
        <v>480</v>
      </c>
      <c r="J15" s="104" t="s">
        <v>64</v>
      </c>
      <c r="K15" s="126">
        <v>36237</v>
      </c>
      <c r="L15" s="126">
        <v>36237</v>
      </c>
      <c r="M15" s="126">
        <v>36237</v>
      </c>
      <c r="N15" s="126">
        <v>36360</v>
      </c>
      <c r="O15" s="126">
        <v>36237</v>
      </c>
      <c r="P15" s="126">
        <v>41689</v>
      </c>
      <c r="Q15" s="126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477</v>
      </c>
      <c r="C16" s="104" t="s">
        <v>472</v>
      </c>
      <c r="D16" s="104" t="s">
        <v>532</v>
      </c>
      <c r="E16" s="104" t="s">
        <v>534</v>
      </c>
      <c r="F16" s="126">
        <v>36237</v>
      </c>
      <c r="G16" s="102">
        <v>600</v>
      </c>
      <c r="H16" s="102"/>
      <c r="I16" s="104" t="s">
        <v>480</v>
      </c>
      <c r="J16" s="104" t="s">
        <v>64</v>
      </c>
      <c r="K16" s="126">
        <v>36237</v>
      </c>
      <c r="L16" s="126">
        <v>36237</v>
      </c>
      <c r="M16" s="126">
        <v>36237</v>
      </c>
      <c r="N16" s="126">
        <v>36360</v>
      </c>
      <c r="O16" s="126">
        <v>36237</v>
      </c>
      <c r="P16" s="126">
        <v>37070</v>
      </c>
      <c r="Q16" s="126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477</v>
      </c>
      <c r="C17" s="104" t="s">
        <v>472</v>
      </c>
      <c r="D17" s="104" t="s">
        <v>530</v>
      </c>
      <c r="E17" s="104" t="s">
        <v>535</v>
      </c>
      <c r="F17" s="126">
        <v>36789</v>
      </c>
      <c r="G17" s="102">
        <v>560</v>
      </c>
      <c r="H17" s="102"/>
      <c r="I17" s="104" t="s">
        <v>480</v>
      </c>
      <c r="J17" s="104" t="s">
        <v>64</v>
      </c>
      <c r="K17" s="126">
        <v>36789</v>
      </c>
      <c r="L17" s="126">
        <v>36789</v>
      </c>
      <c r="M17" s="126">
        <v>36789</v>
      </c>
      <c r="N17" s="126">
        <v>36789</v>
      </c>
      <c r="O17" s="126">
        <v>36789</v>
      </c>
      <c r="P17" s="126">
        <v>41689</v>
      </c>
      <c r="Q17" s="126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477</v>
      </c>
      <c r="C18" s="104" t="s">
        <v>472</v>
      </c>
      <c r="D18" s="104" t="s">
        <v>536</v>
      </c>
      <c r="E18" s="104" t="s">
        <v>537</v>
      </c>
      <c r="F18" s="126">
        <v>38553</v>
      </c>
      <c r="G18" s="102">
        <v>600</v>
      </c>
      <c r="H18" s="102"/>
      <c r="I18" s="104" t="s">
        <v>480</v>
      </c>
      <c r="J18" s="104" t="s">
        <v>64</v>
      </c>
      <c r="K18" s="126">
        <v>38553</v>
      </c>
      <c r="L18" s="126">
        <v>38553</v>
      </c>
      <c r="M18" s="126">
        <v>38553</v>
      </c>
      <c r="N18" s="126">
        <v>38645</v>
      </c>
      <c r="O18" s="126">
        <v>39969</v>
      </c>
      <c r="P18" s="126">
        <v>40289</v>
      </c>
      <c r="Q18" s="126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38.25" x14ac:dyDescent="0.2">
      <c r="A19" s="102">
        <v>10</v>
      </c>
      <c r="B19" s="104" t="s">
        <v>671</v>
      </c>
      <c r="C19" s="104" t="s">
        <v>472</v>
      </c>
      <c r="D19" s="104" t="s">
        <v>526</v>
      </c>
      <c r="E19" s="104" t="s">
        <v>538</v>
      </c>
      <c r="F19" s="126">
        <v>38603</v>
      </c>
      <c r="G19" s="102">
        <v>800</v>
      </c>
      <c r="H19" s="104" t="s">
        <v>97</v>
      </c>
      <c r="I19" s="104" t="s">
        <v>539</v>
      </c>
      <c r="J19" s="104" t="s">
        <v>99</v>
      </c>
      <c r="K19" s="126">
        <v>43173</v>
      </c>
      <c r="L19" s="126">
        <v>43167</v>
      </c>
      <c r="M19" s="126">
        <v>43167</v>
      </c>
      <c r="N19" s="125">
        <v>43172</v>
      </c>
      <c r="O19" s="125">
        <v>43315</v>
      </c>
      <c r="P19" s="125">
        <v>43371</v>
      </c>
      <c r="Q19" s="102"/>
      <c r="R19" s="102"/>
      <c r="S19" s="102"/>
      <c r="T19" s="102"/>
      <c r="U19" s="102"/>
      <c r="V19" s="102"/>
      <c r="AA19" s="3">
        <f t="shared" si="0"/>
        <v>800</v>
      </c>
    </row>
    <row r="20" spans="1:27" ht="38.25" x14ac:dyDescent="0.2">
      <c r="A20" s="102">
        <v>11</v>
      </c>
      <c r="B20" s="104" t="s">
        <v>671</v>
      </c>
      <c r="C20" s="104" t="s">
        <v>472</v>
      </c>
      <c r="D20" s="104" t="s">
        <v>526</v>
      </c>
      <c r="E20" s="104" t="s">
        <v>540</v>
      </c>
      <c r="F20" s="126">
        <v>38625</v>
      </c>
      <c r="G20" s="102">
        <v>800</v>
      </c>
      <c r="H20" s="104" t="s">
        <v>97</v>
      </c>
      <c r="I20" s="104" t="s">
        <v>541</v>
      </c>
      <c r="J20" s="104" t="s">
        <v>99</v>
      </c>
      <c r="K20" s="126">
        <v>43173</v>
      </c>
      <c r="L20" s="126">
        <v>43167</v>
      </c>
      <c r="M20" s="126">
        <v>43167</v>
      </c>
      <c r="N20" s="125">
        <v>43277</v>
      </c>
      <c r="O20" s="125">
        <v>43315</v>
      </c>
      <c r="P20" s="125">
        <v>43371</v>
      </c>
      <c r="Q20" s="102"/>
      <c r="R20" s="102"/>
      <c r="S20" s="102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87</v>
      </c>
      <c r="C21" s="104" t="s">
        <v>472</v>
      </c>
      <c r="D21" s="104" t="s">
        <v>542</v>
      </c>
      <c r="E21" s="104" t="s">
        <v>543</v>
      </c>
      <c r="F21" s="126">
        <v>38898</v>
      </c>
      <c r="G21" s="102">
        <v>600</v>
      </c>
      <c r="H21" s="104" t="s">
        <v>97</v>
      </c>
      <c r="I21" s="104" t="s">
        <v>544</v>
      </c>
      <c r="J21" s="104" t="s">
        <v>64</v>
      </c>
      <c r="K21" s="102"/>
      <c r="L21" s="102"/>
      <c r="M21" s="102"/>
      <c r="N21" s="126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76.5" x14ac:dyDescent="0.2">
      <c r="A22" s="102">
        <v>13</v>
      </c>
      <c r="B22" s="104" t="s">
        <v>477</v>
      </c>
      <c r="C22" s="104" t="s">
        <v>472</v>
      </c>
      <c r="D22" s="104" t="s">
        <v>486</v>
      </c>
      <c r="E22" s="104" t="s">
        <v>545</v>
      </c>
      <c r="F22" s="126">
        <v>39802</v>
      </c>
      <c r="G22" s="102">
        <v>1000</v>
      </c>
      <c r="H22" s="102"/>
      <c r="I22" s="104" t="s">
        <v>480</v>
      </c>
      <c r="J22" s="104" t="s">
        <v>64</v>
      </c>
      <c r="K22" s="126">
        <v>39802</v>
      </c>
      <c r="L22" s="126">
        <v>39802</v>
      </c>
      <c r="M22" s="126">
        <v>39802</v>
      </c>
      <c r="N22" s="126">
        <v>41124</v>
      </c>
      <c r="O22" s="126">
        <v>39802</v>
      </c>
      <c r="P22" s="126">
        <v>39802</v>
      </c>
      <c r="Q22" s="126">
        <v>37622</v>
      </c>
      <c r="R22" s="102">
        <v>900</v>
      </c>
      <c r="S22" s="102"/>
      <c r="T22" s="161" t="s">
        <v>677</v>
      </c>
      <c r="U22" s="102"/>
      <c r="V22" s="102"/>
      <c r="W22" s="102"/>
      <c r="AA22" s="3">
        <f t="shared" si="0"/>
        <v>900</v>
      </c>
    </row>
    <row r="23" spans="1:27" ht="63.75" x14ac:dyDescent="0.2">
      <c r="A23" s="102">
        <v>14</v>
      </c>
      <c r="B23" s="104" t="s">
        <v>477</v>
      </c>
      <c r="C23" s="104" t="s">
        <v>472</v>
      </c>
      <c r="D23" s="104" t="s">
        <v>486</v>
      </c>
      <c r="E23" s="104" t="s">
        <v>546</v>
      </c>
      <c r="F23" s="126">
        <v>39802</v>
      </c>
      <c r="G23" s="102">
        <v>2025</v>
      </c>
      <c r="H23" s="102"/>
      <c r="I23" s="104" t="s">
        <v>480</v>
      </c>
      <c r="J23" s="104" t="s">
        <v>64</v>
      </c>
      <c r="K23" s="126">
        <v>39802</v>
      </c>
      <c r="L23" s="126">
        <v>39802</v>
      </c>
      <c r="M23" s="126">
        <v>39802</v>
      </c>
      <c r="N23" s="126">
        <v>39802</v>
      </c>
      <c r="O23" s="126">
        <v>40402</v>
      </c>
      <c r="P23" s="126">
        <v>40500</v>
      </c>
      <c r="Q23" s="126">
        <v>37622</v>
      </c>
      <c r="R23" s="102">
        <v>2025</v>
      </c>
      <c r="S23" s="102"/>
      <c r="T23" s="102"/>
      <c r="U23" s="102"/>
      <c r="V23" s="102"/>
      <c r="W23" s="102"/>
      <c r="AA23" s="3">
        <f t="shared" si="0"/>
        <v>2025</v>
      </c>
    </row>
    <row r="24" spans="1:27" ht="63.75" x14ac:dyDescent="0.2">
      <c r="A24" s="102">
        <v>15</v>
      </c>
      <c r="B24" s="104" t="s">
        <v>477</v>
      </c>
      <c r="C24" s="104" t="s">
        <v>472</v>
      </c>
      <c r="D24" s="104" t="s">
        <v>486</v>
      </c>
      <c r="E24" s="104" t="s">
        <v>547</v>
      </c>
      <c r="F24" s="126">
        <v>39809</v>
      </c>
      <c r="G24" s="102">
        <v>2475</v>
      </c>
      <c r="H24" s="102"/>
      <c r="I24" s="104" t="s">
        <v>480</v>
      </c>
      <c r="J24" s="104" t="s">
        <v>64</v>
      </c>
      <c r="K24" s="126">
        <v>39809</v>
      </c>
      <c r="L24" s="126">
        <v>39809</v>
      </c>
      <c r="M24" s="126">
        <v>39809</v>
      </c>
      <c r="N24" s="126">
        <v>39809</v>
      </c>
      <c r="O24" s="126">
        <v>40402</v>
      </c>
      <c r="P24" s="126">
        <v>40500</v>
      </c>
      <c r="Q24" s="126">
        <v>37622</v>
      </c>
      <c r="R24" s="102">
        <v>2475</v>
      </c>
      <c r="S24" s="102"/>
      <c r="T24" s="102"/>
      <c r="U24" s="102"/>
      <c r="V24" s="102"/>
      <c r="W24" s="102"/>
      <c r="AA24" s="3">
        <f t="shared" si="0"/>
        <v>2475</v>
      </c>
    </row>
    <row r="25" spans="1:27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AA25" s="3">
        <f t="shared" ref="AA25" si="1">IF(R25="",(SUMIFS(G25,B25,"&lt;&gt;"&amp;"ΑΚΥΡΩΣΗ",B25,"&lt;&gt;"&amp;"ΥΠΟΒΟΛΗ ΑΙΤΗΣΗΣ")),R25)</f>
        <v>0</v>
      </c>
    </row>
    <row r="26" spans="1:27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5" fitToHeight="0" orientation="landscape" horizontalDpi="4294967294" vertic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T11" sqref="T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5</v>
      </c>
    </row>
    <row r="2" spans="1:27" ht="33" customHeight="1" thickBot="1" x14ac:dyDescent="0.25">
      <c r="A2" s="228" t="s">
        <v>43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55000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COUNTIF(A10:A85,"&lt;&gt;"&amp;"")</f>
        <v>5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SUMIF(G10:G85,"&lt;&gt;"&amp;"")</f>
        <v>49150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SUM(AA10:AA14)</f>
        <v>48550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24" t="s">
        <v>63</v>
      </c>
      <c r="B7" s="225"/>
      <c r="C7" s="225"/>
      <c r="D7" s="226"/>
      <c r="E7" s="219">
        <f>E3-E6</f>
        <v>6450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49150</v>
      </c>
    </row>
    <row r="10" spans="1:27" ht="81" customHeight="1" thickBot="1" x14ac:dyDescent="0.25">
      <c r="A10" s="102">
        <v>1</v>
      </c>
      <c r="B10" s="104" t="s">
        <v>477</v>
      </c>
      <c r="C10" s="104" t="s">
        <v>472</v>
      </c>
      <c r="D10" s="104" t="s">
        <v>548</v>
      </c>
      <c r="E10" s="104" t="s">
        <v>549</v>
      </c>
      <c r="F10" s="126">
        <v>35530</v>
      </c>
      <c r="G10" s="102">
        <v>12000</v>
      </c>
      <c r="H10" s="102"/>
      <c r="I10" s="104" t="s">
        <v>480</v>
      </c>
      <c r="J10" s="104" t="s">
        <v>64</v>
      </c>
      <c r="K10" s="126">
        <v>35530</v>
      </c>
      <c r="L10" s="126">
        <v>35530</v>
      </c>
      <c r="M10" s="126">
        <v>35530</v>
      </c>
      <c r="N10" s="126">
        <v>35621</v>
      </c>
      <c r="O10" s="126">
        <v>37053</v>
      </c>
      <c r="P10" s="126">
        <v>37053</v>
      </c>
      <c r="Q10" s="126">
        <v>38877</v>
      </c>
      <c r="R10" s="102">
        <v>11700</v>
      </c>
      <c r="S10" s="102"/>
      <c r="T10" s="159" t="s">
        <v>674</v>
      </c>
      <c r="U10" s="102"/>
      <c r="V10" s="102"/>
      <c r="W10" s="66" t="s">
        <v>90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70.5" customHeight="1" x14ac:dyDescent="0.2">
      <c r="A11" s="102">
        <v>2</v>
      </c>
      <c r="B11" s="104" t="s">
        <v>477</v>
      </c>
      <c r="C11" s="104" t="s">
        <v>472</v>
      </c>
      <c r="D11" s="104" t="s">
        <v>483</v>
      </c>
      <c r="E11" s="104" t="s">
        <v>550</v>
      </c>
      <c r="F11" s="126">
        <v>37570</v>
      </c>
      <c r="G11" s="102">
        <v>3300</v>
      </c>
      <c r="H11" s="102"/>
      <c r="I11" s="104" t="s">
        <v>480</v>
      </c>
      <c r="J11" s="104" t="s">
        <v>64</v>
      </c>
      <c r="K11" s="126">
        <v>37570</v>
      </c>
      <c r="L11" s="126">
        <v>37570</v>
      </c>
      <c r="M11" s="126">
        <v>37570</v>
      </c>
      <c r="N11" s="126">
        <v>37748</v>
      </c>
      <c r="O11" s="126">
        <v>38155</v>
      </c>
      <c r="P11" s="126">
        <v>38545</v>
      </c>
      <c r="Q11" s="126">
        <v>39010</v>
      </c>
      <c r="R11" s="102">
        <v>3000</v>
      </c>
      <c r="S11" s="102"/>
      <c r="T11" s="159" t="s">
        <v>675</v>
      </c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551</v>
      </c>
      <c r="F12" s="126">
        <v>37819</v>
      </c>
      <c r="G12" s="102">
        <v>4950</v>
      </c>
      <c r="H12" s="102"/>
      <c r="I12" s="104" t="s">
        <v>480</v>
      </c>
      <c r="J12" s="104" t="s">
        <v>64</v>
      </c>
      <c r="K12" s="126">
        <v>37819</v>
      </c>
      <c r="L12" s="126">
        <v>37819</v>
      </c>
      <c r="M12" s="126">
        <v>37819</v>
      </c>
      <c r="N12" s="126">
        <v>40240</v>
      </c>
      <c r="O12" s="126">
        <v>40394</v>
      </c>
      <c r="P12" s="126">
        <v>40500</v>
      </c>
      <c r="Q12" s="126">
        <v>40851</v>
      </c>
      <c r="R12" s="102">
        <v>4950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552</v>
      </c>
      <c r="E13" s="104" t="s">
        <v>553</v>
      </c>
      <c r="F13" s="126">
        <v>38584</v>
      </c>
      <c r="G13" s="102">
        <v>11050</v>
      </c>
      <c r="H13" s="102"/>
      <c r="I13" s="104" t="s">
        <v>480</v>
      </c>
      <c r="J13" s="104" t="s">
        <v>64</v>
      </c>
      <c r="K13" s="126">
        <v>38584</v>
      </c>
      <c r="L13" s="126">
        <v>38584</v>
      </c>
      <c r="M13" s="126">
        <v>38584</v>
      </c>
      <c r="N13" s="126">
        <v>38708</v>
      </c>
      <c r="O13" s="126">
        <v>39316</v>
      </c>
      <c r="P13" s="126">
        <v>39469</v>
      </c>
      <c r="Q13" s="126">
        <v>39862</v>
      </c>
      <c r="R13" s="102">
        <v>11050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477</v>
      </c>
      <c r="C14" s="104" t="s">
        <v>472</v>
      </c>
      <c r="D14" s="104" t="s">
        <v>554</v>
      </c>
      <c r="E14" s="104" t="s">
        <v>555</v>
      </c>
      <c r="F14" s="126">
        <v>39061</v>
      </c>
      <c r="G14" s="102">
        <v>17850</v>
      </c>
      <c r="H14" s="102"/>
      <c r="I14" s="104" t="s">
        <v>480</v>
      </c>
      <c r="J14" s="104" t="s">
        <v>64</v>
      </c>
      <c r="K14" s="126">
        <v>39061</v>
      </c>
      <c r="L14" s="126">
        <v>39061</v>
      </c>
      <c r="M14" s="126">
        <v>39061</v>
      </c>
      <c r="N14" s="126">
        <v>39061</v>
      </c>
      <c r="O14" s="126">
        <v>39061</v>
      </c>
      <c r="P14" s="126">
        <v>41387</v>
      </c>
      <c r="Q14" s="126">
        <v>41657</v>
      </c>
      <c r="R14" s="102">
        <v>17850</v>
      </c>
      <c r="S14" s="102"/>
      <c r="T14" s="102"/>
      <c r="U14" s="102"/>
      <c r="V14" s="102"/>
      <c r="W14" s="102"/>
      <c r="X14" s="102"/>
      <c r="AA14" s="3">
        <f t="shared" si="0"/>
        <v>17850</v>
      </c>
    </row>
    <row r="15" spans="1:27" x14ac:dyDescent="0.2">
      <c r="A15" s="127"/>
      <c r="B15" s="127"/>
      <c r="C15" s="127"/>
      <c r="D15" s="127"/>
      <c r="E15" s="127"/>
      <c r="F15" s="137"/>
      <c r="G15" s="127"/>
      <c r="H15" s="127"/>
      <c r="I15" s="128"/>
      <c r="J15" s="127"/>
      <c r="K15" s="137"/>
      <c r="L15" s="127"/>
      <c r="M15" s="127"/>
      <c r="N15" s="127"/>
      <c r="O15" s="127"/>
      <c r="P15" s="127"/>
      <c r="Q15" s="127"/>
      <c r="R15" s="127"/>
      <c r="S15" s="128"/>
      <c r="T15" s="128"/>
      <c r="U15" s="127"/>
      <c r="V15" s="127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30"/>
      <c r="B16" s="130"/>
      <c r="C16" s="130"/>
      <c r="D16" s="130"/>
      <c r="E16" s="130"/>
      <c r="F16" s="131"/>
      <c r="G16" s="130"/>
      <c r="H16" s="130"/>
      <c r="I16" s="132"/>
      <c r="J16" s="130"/>
      <c r="K16" s="131"/>
      <c r="L16" s="130"/>
      <c r="M16" s="130"/>
      <c r="N16" s="130"/>
      <c r="O16" s="130"/>
      <c r="P16" s="130"/>
      <c r="Q16" s="130"/>
      <c r="R16" s="130"/>
      <c r="S16" s="132"/>
      <c r="T16" s="132"/>
      <c r="U16" s="130"/>
      <c r="V16" s="130"/>
      <c r="W16"/>
      <c r="X16"/>
      <c r="AA16" s="3">
        <f t="shared" si="1"/>
        <v>0</v>
      </c>
    </row>
    <row r="17" spans="1:27" x14ac:dyDescent="0.2">
      <c r="A17" s="130"/>
      <c r="B17" s="130"/>
      <c r="C17" s="130"/>
      <c r="D17" s="130"/>
      <c r="E17" s="130"/>
      <c r="F17" s="131"/>
      <c r="G17" s="130"/>
      <c r="H17" s="130"/>
      <c r="I17" s="132"/>
      <c r="J17" s="130"/>
      <c r="K17" s="131"/>
      <c r="L17" s="130"/>
      <c r="M17" s="130"/>
      <c r="N17" s="130"/>
      <c r="O17" s="130"/>
      <c r="P17" s="130"/>
      <c r="Q17" s="130"/>
      <c r="R17" s="130"/>
      <c r="S17" s="132"/>
      <c r="T17" s="132"/>
      <c r="U17" s="130"/>
      <c r="V17" s="130"/>
      <c r="W17"/>
      <c r="X17"/>
      <c r="AA17" s="3">
        <f t="shared" si="1"/>
        <v>0</v>
      </c>
    </row>
    <row r="18" spans="1:27" ht="20.25" customHeight="1" x14ac:dyDescent="0.2">
      <c r="A18" s="130"/>
      <c r="B18" s="130"/>
      <c r="C18" s="130"/>
      <c r="D18" s="130"/>
      <c r="E18" s="130"/>
      <c r="F18" s="131"/>
      <c r="G18" s="130"/>
      <c r="H18" s="130"/>
      <c r="I18" s="132"/>
      <c r="J18" s="130"/>
      <c r="K18" s="131"/>
      <c r="L18" s="130"/>
      <c r="M18" s="130"/>
      <c r="N18" s="130"/>
      <c r="O18" s="130"/>
      <c r="P18" s="130"/>
      <c r="Q18" s="130"/>
      <c r="R18" s="130"/>
      <c r="S18" s="132"/>
      <c r="T18" s="132"/>
      <c r="U18" s="130"/>
      <c r="V18" s="130"/>
    </row>
    <row r="19" spans="1:27" x14ac:dyDescent="0.2">
      <c r="A19" s="130"/>
      <c r="B19" s="130"/>
      <c r="C19" s="130"/>
      <c r="D19" s="130"/>
      <c r="E19" s="130"/>
      <c r="F19" s="131"/>
      <c r="G19" s="130"/>
      <c r="H19" s="130"/>
      <c r="I19" s="132"/>
      <c r="J19" s="130"/>
      <c r="K19" s="131"/>
      <c r="L19" s="130"/>
      <c r="M19" s="130"/>
      <c r="N19" s="130"/>
      <c r="O19" s="130"/>
      <c r="P19" s="130"/>
      <c r="Q19" s="130"/>
      <c r="R19" s="130"/>
      <c r="S19" s="132"/>
      <c r="T19" s="132"/>
      <c r="U19" s="130"/>
      <c r="V19" s="130"/>
    </row>
    <row r="20" spans="1:27" x14ac:dyDescent="0.2">
      <c r="A20" s="130"/>
      <c r="B20" s="130"/>
      <c r="C20" s="130"/>
      <c r="D20" s="130"/>
      <c r="E20" s="130"/>
      <c r="F20" s="131"/>
      <c r="G20" s="130"/>
      <c r="H20" s="130"/>
      <c r="I20" s="132"/>
      <c r="J20" s="130"/>
      <c r="K20" s="131"/>
      <c r="L20" s="130"/>
      <c r="M20" s="130"/>
      <c r="N20" s="130"/>
      <c r="O20" s="130"/>
      <c r="P20" s="130"/>
      <c r="Q20" s="130"/>
      <c r="R20" s="130"/>
      <c r="S20" s="132"/>
      <c r="T20" s="132"/>
      <c r="U20" s="130"/>
      <c r="V20" s="130"/>
    </row>
    <row r="21" spans="1:27" x14ac:dyDescent="0.2">
      <c r="A21" s="130"/>
      <c r="B21" s="130"/>
      <c r="C21" s="130"/>
      <c r="D21" s="130"/>
      <c r="E21" s="130"/>
      <c r="F21" s="131"/>
      <c r="G21" s="130"/>
      <c r="H21" s="130"/>
      <c r="I21" s="132"/>
      <c r="J21" s="130"/>
      <c r="K21" s="131"/>
      <c r="L21" s="130"/>
      <c r="M21" s="130"/>
      <c r="N21" s="130"/>
      <c r="O21" s="130"/>
      <c r="P21" s="130"/>
      <c r="Q21" s="130"/>
      <c r="R21" s="130"/>
      <c r="S21" s="132"/>
      <c r="T21" s="132"/>
      <c r="U21" s="130"/>
      <c r="V21" s="130"/>
    </row>
    <row r="22" spans="1:27" x14ac:dyDescent="0.2">
      <c r="A22" s="130"/>
      <c r="B22" s="130"/>
      <c r="C22" s="130"/>
      <c r="D22" s="130"/>
      <c r="E22" s="130"/>
      <c r="F22" s="131"/>
      <c r="G22" s="130"/>
      <c r="H22" s="130"/>
      <c r="I22" s="132"/>
      <c r="J22" s="130"/>
      <c r="K22" s="131"/>
      <c r="L22" s="130"/>
      <c r="M22" s="130"/>
      <c r="N22" s="130"/>
      <c r="O22" s="130"/>
      <c r="P22" s="130"/>
      <c r="Q22" s="130"/>
      <c r="R22" s="130"/>
      <c r="S22" s="132"/>
      <c r="T22" s="132"/>
      <c r="U22" s="130"/>
      <c r="V22" s="130"/>
    </row>
    <row r="23" spans="1:27" x14ac:dyDescent="0.2">
      <c r="A23" s="133"/>
      <c r="B23" s="133"/>
      <c r="C23" s="133"/>
      <c r="D23" s="133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59" spans="4:4" ht="25.5" x14ac:dyDescent="0.2">
      <c r="D59" s="2" t="s">
        <v>472</v>
      </c>
    </row>
  </sheetData>
  <mergeCells count="12">
    <mergeCell ref="A4:D4"/>
    <mergeCell ref="A1:M1"/>
    <mergeCell ref="A2:M2"/>
    <mergeCell ref="A3:D3"/>
    <mergeCell ref="E3:M3"/>
    <mergeCell ref="E4:M4"/>
    <mergeCell ref="E5:M5"/>
    <mergeCell ref="E6:M6"/>
    <mergeCell ref="E7:M7"/>
    <mergeCell ref="A5:D5"/>
    <mergeCell ref="A7:D7"/>
    <mergeCell ref="A6:D6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tabSelected="1" view="pageBreakPreview" zoomScale="50" zoomScaleNormal="75" zoomScaleSheetLayoutView="50" workbookViewId="0">
      <pane ySplit="9" topLeftCell="A10" activePane="bottomLeft" state="frozen"/>
      <selection pane="bottomLeft" activeCell="D55" sqref="D5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46</v>
      </c>
    </row>
    <row r="2" spans="1:27" ht="33" customHeight="1" thickBot="1" x14ac:dyDescent="0.25">
      <c r="A2" s="228" t="s">
        <v>45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39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250000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39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46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COUNTIFS(N10:N60,"&lt;&gt;"&amp;"",B10:B60,"&lt;&gt;"&amp;"ΑΚΥΡΩΣΗ")</f>
        <v>40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228640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39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216820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44</v>
      </c>
    </row>
    <row r="7" spans="1:27" ht="54" customHeight="1" thickBot="1" x14ac:dyDescent="0.25">
      <c r="A7" s="224" t="s">
        <v>63</v>
      </c>
      <c r="B7" s="225"/>
      <c r="C7" s="225"/>
      <c r="D7" s="226"/>
      <c r="E7" s="227" t="s">
        <v>711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206250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209850</v>
      </c>
      <c r="AA8" s="139">
        <f>E3-AA9</f>
        <v>41530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206250</v>
      </c>
      <c r="AA9" s="3">
        <f>200250+8220</f>
        <v>208470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559</v>
      </c>
      <c r="E10" s="99" t="s">
        <v>560</v>
      </c>
      <c r="F10" s="125">
        <v>33913</v>
      </c>
      <c r="G10">
        <v>500</v>
      </c>
      <c r="H10"/>
      <c r="I10" s="99" t="s">
        <v>480</v>
      </c>
      <c r="J10" s="99" t="s">
        <v>64</v>
      </c>
      <c r="K10" s="125">
        <v>33913</v>
      </c>
      <c r="L10" s="125">
        <v>33913</v>
      </c>
      <c r="M10" s="125">
        <v>33913</v>
      </c>
      <c r="N10" s="158">
        <v>34005</v>
      </c>
      <c r="O10" s="158">
        <v>38098</v>
      </c>
      <c r="P10" s="125">
        <v>34229</v>
      </c>
      <c r="Q10" s="125">
        <v>34243</v>
      </c>
      <c r="R10">
        <v>500</v>
      </c>
      <c r="S10"/>
      <c r="T10"/>
      <c r="U10"/>
      <c r="V10"/>
      <c r="W10" s="66" t="s">
        <v>90</v>
      </c>
      <c r="X10" s="93">
        <f>SUMIFS(G10:G249,P10:P249,"&lt;&gt;"&amp;"",B10:B249,"&lt;&gt;"&amp;"ΑΚΥΡΩΣΗ")</f>
        <v>206250</v>
      </c>
      <c r="AA10" s="3">
        <f>IF(R10="",(SUMIFS(G10,B10,"&lt;&gt;"&amp;"ΑΚΥΡΩΣΗ")),R10)</f>
        <v>500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561</v>
      </c>
      <c r="E11" s="99" t="s">
        <v>562</v>
      </c>
      <c r="F11" s="125">
        <v>34648</v>
      </c>
      <c r="G11">
        <v>10200</v>
      </c>
      <c r="H11"/>
      <c r="I11" s="99" t="s">
        <v>480</v>
      </c>
      <c r="J11" s="99" t="s">
        <v>64</v>
      </c>
      <c r="K11" s="125">
        <v>34648</v>
      </c>
      <c r="L11" s="125">
        <v>34648</v>
      </c>
      <c r="M11" s="125">
        <v>34648</v>
      </c>
      <c r="N11" s="158">
        <v>34991</v>
      </c>
      <c r="O11" s="158">
        <v>34648</v>
      </c>
      <c r="P11" s="125">
        <v>35318</v>
      </c>
      <c r="Q11" s="125">
        <v>35927</v>
      </c>
      <c r="R11">
        <v>9900</v>
      </c>
      <c r="S11"/>
      <c r="T11"/>
      <c r="U11"/>
      <c r="V11"/>
      <c r="W11"/>
      <c r="X11" s="67">
        <f>COUNTIFS(P10:P249,"&lt;&gt;"&amp;"",B10:B249,"&lt;&gt;"&amp;"ΑΚΥΡΩΣΗ")</f>
        <v>39</v>
      </c>
      <c r="AA11" s="3">
        <f t="shared" ref="AA11:AA53" si="0">IF(R11="",(SUMIFS(G11,B11,"&lt;&gt;"&amp;"ΑΚΥΡΩΣΗ")),R11)</f>
        <v>9900</v>
      </c>
    </row>
    <row r="12" spans="1:27" ht="63.75" x14ac:dyDescent="0.2">
      <c r="A12">
        <v>3</v>
      </c>
      <c r="B12" s="99" t="s">
        <v>477</v>
      </c>
      <c r="C12" s="99" t="s">
        <v>472</v>
      </c>
      <c r="D12" s="99" t="s">
        <v>563</v>
      </c>
      <c r="E12" s="99" t="s">
        <v>564</v>
      </c>
      <c r="F12" s="125">
        <v>34716</v>
      </c>
      <c r="G12">
        <v>4950</v>
      </c>
      <c r="H12"/>
      <c r="I12" s="99" t="s">
        <v>480</v>
      </c>
      <c r="J12" s="99" t="s">
        <v>64</v>
      </c>
      <c r="K12" s="125">
        <v>34716</v>
      </c>
      <c r="L12" s="125">
        <v>34716</v>
      </c>
      <c r="M12" s="125">
        <v>34716</v>
      </c>
      <c r="N12" s="158">
        <v>35033</v>
      </c>
      <c r="O12" s="158">
        <v>35383</v>
      </c>
      <c r="P12" s="125">
        <v>35383</v>
      </c>
      <c r="Q12" s="125">
        <v>36312</v>
      </c>
      <c r="R12">
        <v>4950</v>
      </c>
      <c r="S12"/>
      <c r="T12"/>
      <c r="U12"/>
      <c r="V12"/>
      <c r="W12" s="138" t="s">
        <v>558</v>
      </c>
      <c r="X12" s="102">
        <f>SUMIFS(R10:R249,P10:P249,"&lt;&gt;"&amp;"",B10:B249,"&lt;&gt;"&amp;"ΑΚΥΡΩΣΗ")</f>
        <v>200250</v>
      </c>
      <c r="AA12" s="3">
        <f t="shared" si="0"/>
        <v>4950</v>
      </c>
    </row>
    <row r="13" spans="1:27" ht="63.75" x14ac:dyDescent="0.2">
      <c r="A13">
        <v>4</v>
      </c>
      <c r="B13" s="99" t="s">
        <v>477</v>
      </c>
      <c r="C13" s="99" t="s">
        <v>472</v>
      </c>
      <c r="D13" s="99" t="s">
        <v>565</v>
      </c>
      <c r="E13" s="99" t="s">
        <v>566</v>
      </c>
      <c r="F13" s="125">
        <v>34741</v>
      </c>
      <c r="G13">
        <v>9900</v>
      </c>
      <c r="H13"/>
      <c r="I13" s="99" t="s">
        <v>480</v>
      </c>
      <c r="J13" s="99" t="s">
        <v>64</v>
      </c>
      <c r="K13" s="125">
        <v>34741</v>
      </c>
      <c r="L13" s="125">
        <v>34741</v>
      </c>
      <c r="M13" s="125">
        <v>34741</v>
      </c>
      <c r="N13" s="158">
        <v>34830</v>
      </c>
      <c r="O13" s="158">
        <v>35311</v>
      </c>
      <c r="P13" s="125">
        <v>35311</v>
      </c>
      <c r="Q13" s="125">
        <v>36312</v>
      </c>
      <c r="R13">
        <v>9900</v>
      </c>
      <c r="S13"/>
      <c r="T13"/>
      <c r="U13"/>
      <c r="V13"/>
      <c r="W13" s="102"/>
      <c r="X13" s="102">
        <f>COUNTIFS(Q10:Q249,"&lt;&gt;"&amp;"",B10:B249,"&lt;&gt;"&amp;"ΑΚΥΡΩΣΗ")</f>
        <v>38</v>
      </c>
      <c r="AA13" s="3">
        <f t="shared" si="0"/>
        <v>9900</v>
      </c>
    </row>
    <row r="14" spans="1:27" ht="63.75" x14ac:dyDescent="0.2">
      <c r="A14">
        <v>5</v>
      </c>
      <c r="B14" s="99" t="s">
        <v>477</v>
      </c>
      <c r="C14" s="99" t="s">
        <v>472</v>
      </c>
      <c r="D14" s="99" t="s">
        <v>567</v>
      </c>
      <c r="E14" s="99" t="s">
        <v>568</v>
      </c>
      <c r="F14" s="125">
        <v>35432</v>
      </c>
      <c r="G14">
        <v>1200</v>
      </c>
      <c r="H14"/>
      <c r="I14" s="99" t="s">
        <v>480</v>
      </c>
      <c r="J14" s="99" t="s">
        <v>64</v>
      </c>
      <c r="K14" s="125">
        <v>35432</v>
      </c>
      <c r="L14" s="125">
        <v>35432</v>
      </c>
      <c r="M14" s="125">
        <v>35432</v>
      </c>
      <c r="N14" s="158">
        <v>38208</v>
      </c>
      <c r="O14" s="158">
        <v>40973</v>
      </c>
      <c r="P14" s="125">
        <v>41005</v>
      </c>
      <c r="Q14" s="125">
        <v>41116</v>
      </c>
      <c r="R14">
        <v>1200</v>
      </c>
      <c r="S14"/>
      <c r="T14"/>
      <c r="U14"/>
      <c r="V14"/>
      <c r="W14" s="102"/>
      <c r="X14" s="102"/>
      <c r="AA14" s="3">
        <f t="shared" si="0"/>
        <v>1200</v>
      </c>
    </row>
    <row r="15" spans="1:27" ht="63.75" x14ac:dyDescent="0.2">
      <c r="A15">
        <v>6</v>
      </c>
      <c r="B15" s="99" t="s">
        <v>477</v>
      </c>
      <c r="C15" s="99" t="s">
        <v>472</v>
      </c>
      <c r="D15" s="99" t="s">
        <v>569</v>
      </c>
      <c r="E15" s="99" t="s">
        <v>570</v>
      </c>
      <c r="F15" s="125">
        <v>35432</v>
      </c>
      <c r="G15">
        <v>5000</v>
      </c>
      <c r="H15"/>
      <c r="I15" s="99" t="s">
        <v>480</v>
      </c>
      <c r="J15" s="99" t="s">
        <v>64</v>
      </c>
      <c r="K15" s="125">
        <v>35432</v>
      </c>
      <c r="L15" s="125">
        <v>35432</v>
      </c>
      <c r="M15" s="125">
        <v>35432</v>
      </c>
      <c r="N15" s="158">
        <v>35432</v>
      </c>
      <c r="O15" s="158">
        <v>35432</v>
      </c>
      <c r="P15" s="125">
        <v>41005</v>
      </c>
      <c r="Q15" s="125">
        <v>36510</v>
      </c>
      <c r="R15">
        <v>5000</v>
      </c>
      <c r="S15"/>
      <c r="T15"/>
      <c r="U15"/>
      <c r="V15"/>
      <c r="W15"/>
      <c r="X15"/>
      <c r="AA15" s="3">
        <f t="shared" si="0"/>
        <v>5000</v>
      </c>
    </row>
    <row r="16" spans="1:27" ht="63.75" x14ac:dyDescent="0.2">
      <c r="A16">
        <v>7</v>
      </c>
      <c r="B16" s="99" t="s">
        <v>477</v>
      </c>
      <c r="C16" s="99" t="s">
        <v>472</v>
      </c>
      <c r="D16" s="99" t="s">
        <v>571</v>
      </c>
      <c r="E16" s="99" t="s">
        <v>572</v>
      </c>
      <c r="F16" s="125">
        <v>35499</v>
      </c>
      <c r="G16">
        <v>10000</v>
      </c>
      <c r="H16"/>
      <c r="I16" s="99" t="s">
        <v>480</v>
      </c>
      <c r="J16" s="99" t="s">
        <v>64</v>
      </c>
      <c r="K16" s="125">
        <v>35499</v>
      </c>
      <c r="L16" s="125">
        <v>35499</v>
      </c>
      <c r="M16" s="125">
        <v>35499</v>
      </c>
      <c r="N16" s="158">
        <v>38952</v>
      </c>
      <c r="O16" s="158">
        <v>35499</v>
      </c>
      <c r="P16" s="125">
        <v>35768</v>
      </c>
      <c r="Q16" s="125">
        <v>36510</v>
      </c>
      <c r="R16">
        <v>10000</v>
      </c>
      <c r="S16"/>
      <c r="T16"/>
      <c r="U16"/>
      <c r="V16"/>
      <c r="W16"/>
      <c r="X16"/>
      <c r="AA16" s="3">
        <f t="shared" si="0"/>
        <v>10000</v>
      </c>
    </row>
    <row r="17" spans="1:27" ht="25.5" x14ac:dyDescent="0.2">
      <c r="A17">
        <v>8</v>
      </c>
      <c r="B17" s="99" t="s">
        <v>432</v>
      </c>
      <c r="C17" s="99" t="s">
        <v>472</v>
      </c>
      <c r="D17" s="99" t="s">
        <v>573</v>
      </c>
      <c r="E17" s="99" t="s">
        <v>574</v>
      </c>
      <c r="F17" s="125">
        <v>36959</v>
      </c>
      <c r="G17">
        <v>4620</v>
      </c>
      <c r="H17" s="99" t="s">
        <v>97</v>
      </c>
      <c r="I17" s="99" t="s">
        <v>575</v>
      </c>
      <c r="J17" s="99" t="s">
        <v>99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4620</v>
      </c>
    </row>
    <row r="18" spans="1:27" ht="25.5" x14ac:dyDescent="0.2">
      <c r="A18">
        <v>9</v>
      </c>
      <c r="B18" s="99" t="s">
        <v>92</v>
      </c>
      <c r="C18" s="99" t="s">
        <v>472</v>
      </c>
      <c r="D18" s="99" t="s">
        <v>576</v>
      </c>
      <c r="E18" s="99" t="s">
        <v>577</v>
      </c>
      <c r="F18" s="125">
        <v>36959</v>
      </c>
      <c r="G18">
        <v>4250</v>
      </c>
      <c r="H18" s="99" t="s">
        <v>97</v>
      </c>
      <c r="I18" s="99" t="s">
        <v>578</v>
      </c>
      <c r="J18" s="99" t="s">
        <v>99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4250</v>
      </c>
    </row>
    <row r="19" spans="1:27" ht="63.75" x14ac:dyDescent="0.2">
      <c r="A19">
        <v>10</v>
      </c>
      <c r="B19" s="99" t="s">
        <v>131</v>
      </c>
      <c r="C19" s="99" t="s">
        <v>472</v>
      </c>
      <c r="D19" s="99" t="s">
        <v>579</v>
      </c>
      <c r="E19" s="99" t="s">
        <v>577</v>
      </c>
      <c r="F19" s="125">
        <v>36959</v>
      </c>
      <c r="G19">
        <v>4620</v>
      </c>
      <c r="H19" s="99" t="s">
        <v>97</v>
      </c>
      <c r="I19" s="99" t="s">
        <v>580</v>
      </c>
      <c r="J19" s="99" t="s">
        <v>99</v>
      </c>
      <c r="K19"/>
      <c r="L19"/>
      <c r="M19"/>
      <c r="N19" s="158">
        <v>42880</v>
      </c>
      <c r="O19"/>
      <c r="P19"/>
      <c r="Q19"/>
      <c r="R19"/>
      <c r="S19"/>
      <c r="T19" s="99" t="s">
        <v>708</v>
      </c>
      <c r="U19"/>
      <c r="V19" s="125">
        <v>43423.693159722221</v>
      </c>
      <c r="W19"/>
      <c r="X19"/>
      <c r="AA19" s="3">
        <f t="shared" si="0"/>
        <v>0</v>
      </c>
    </row>
    <row r="20" spans="1:27" ht="63.75" x14ac:dyDescent="0.2">
      <c r="A20">
        <v>11</v>
      </c>
      <c r="B20" s="99" t="s">
        <v>477</v>
      </c>
      <c r="C20" s="99" t="s">
        <v>472</v>
      </c>
      <c r="D20" s="99" t="s">
        <v>552</v>
      </c>
      <c r="E20" s="99" t="s">
        <v>581</v>
      </c>
      <c r="F20" s="125">
        <v>37143</v>
      </c>
      <c r="G20">
        <v>5950</v>
      </c>
      <c r="H20"/>
      <c r="I20" s="99" t="s">
        <v>480</v>
      </c>
      <c r="J20" s="99" t="s">
        <v>64</v>
      </c>
      <c r="K20" s="125">
        <v>37143</v>
      </c>
      <c r="L20" s="125">
        <v>37143</v>
      </c>
      <c r="M20" s="125">
        <v>37143</v>
      </c>
      <c r="N20" s="158">
        <v>38132</v>
      </c>
      <c r="O20" s="158">
        <v>38280</v>
      </c>
      <c r="P20" s="125">
        <v>37826</v>
      </c>
      <c r="Q20" s="125">
        <v>38294</v>
      </c>
      <c r="R20">
        <v>5950</v>
      </c>
      <c r="S20"/>
      <c r="T20"/>
      <c r="U20"/>
      <c r="V20"/>
      <c r="W20"/>
      <c r="X20"/>
      <c r="AA20" s="3">
        <f t="shared" si="0"/>
        <v>5950</v>
      </c>
    </row>
    <row r="21" spans="1:27" ht="63.75" x14ac:dyDescent="0.2">
      <c r="A21">
        <v>12</v>
      </c>
      <c r="B21" s="99" t="s">
        <v>477</v>
      </c>
      <c r="C21" s="99" t="s">
        <v>472</v>
      </c>
      <c r="D21" s="99" t="s">
        <v>582</v>
      </c>
      <c r="E21" s="99" t="s">
        <v>583</v>
      </c>
      <c r="F21" s="125">
        <v>37146</v>
      </c>
      <c r="G21">
        <v>4500</v>
      </c>
      <c r="H21"/>
      <c r="I21" s="99" t="s">
        <v>480</v>
      </c>
      <c r="J21" s="99" t="s">
        <v>64</v>
      </c>
      <c r="K21" s="125">
        <v>37146</v>
      </c>
      <c r="L21" s="125">
        <v>37146</v>
      </c>
      <c r="M21" s="125">
        <v>37146</v>
      </c>
      <c r="N21" s="158">
        <v>37146</v>
      </c>
      <c r="O21" s="158">
        <v>38280</v>
      </c>
      <c r="P21" s="125">
        <v>38561</v>
      </c>
      <c r="Q21" s="125">
        <v>38737</v>
      </c>
      <c r="R21">
        <v>4500</v>
      </c>
      <c r="S21"/>
      <c r="T21"/>
      <c r="U21"/>
      <c r="V21"/>
      <c r="W21"/>
      <c r="X21"/>
      <c r="AA21" s="3">
        <f t="shared" si="0"/>
        <v>4500</v>
      </c>
    </row>
    <row r="22" spans="1:27" ht="63.75" x14ac:dyDescent="0.2">
      <c r="A22">
        <v>13</v>
      </c>
      <c r="B22" s="99" t="s">
        <v>477</v>
      </c>
      <c r="C22" s="99" t="s">
        <v>472</v>
      </c>
      <c r="D22" s="99" t="s">
        <v>561</v>
      </c>
      <c r="E22" s="99" t="s">
        <v>584</v>
      </c>
      <c r="F22" s="125">
        <v>37181</v>
      </c>
      <c r="G22">
        <v>3000</v>
      </c>
      <c r="H22"/>
      <c r="I22" s="99" t="s">
        <v>480</v>
      </c>
      <c r="J22" s="99" t="s">
        <v>64</v>
      </c>
      <c r="K22" s="125">
        <v>37181</v>
      </c>
      <c r="L22" s="125">
        <v>37181</v>
      </c>
      <c r="M22" s="125">
        <v>37181</v>
      </c>
      <c r="N22" s="158">
        <v>37181</v>
      </c>
      <c r="O22" s="158">
        <v>37886</v>
      </c>
      <c r="P22" s="125">
        <v>35318</v>
      </c>
      <c r="Q22" s="125">
        <v>38121</v>
      </c>
      <c r="R22">
        <v>3000</v>
      </c>
      <c r="S22"/>
      <c r="T22"/>
      <c r="U22"/>
      <c r="V22"/>
      <c r="W22"/>
      <c r="X22"/>
      <c r="AA22" s="3">
        <f t="shared" si="0"/>
        <v>3000</v>
      </c>
    </row>
    <row r="23" spans="1:27" ht="63.75" x14ac:dyDescent="0.2">
      <c r="A23">
        <v>14</v>
      </c>
      <c r="B23" s="99" t="s">
        <v>477</v>
      </c>
      <c r="C23" s="99" t="s">
        <v>472</v>
      </c>
      <c r="D23" s="99" t="s">
        <v>585</v>
      </c>
      <c r="E23" s="99" t="s">
        <v>586</v>
      </c>
      <c r="F23" s="125">
        <v>37321</v>
      </c>
      <c r="G23">
        <v>2700</v>
      </c>
      <c r="H23"/>
      <c r="I23" s="99" t="s">
        <v>480</v>
      </c>
      <c r="J23" s="99" t="s">
        <v>64</v>
      </c>
      <c r="K23" s="125">
        <v>37321</v>
      </c>
      <c r="L23" s="125">
        <v>37321</v>
      </c>
      <c r="M23" s="125">
        <v>37321</v>
      </c>
      <c r="N23" s="158">
        <v>37413</v>
      </c>
      <c r="O23" s="158">
        <v>37918</v>
      </c>
      <c r="P23" s="125">
        <v>38022</v>
      </c>
      <c r="Q23" s="125">
        <v>38670</v>
      </c>
      <c r="R23">
        <v>2700</v>
      </c>
      <c r="S23"/>
      <c r="T23"/>
      <c r="U23"/>
      <c r="V23"/>
      <c r="W23"/>
      <c r="X23"/>
      <c r="AA23" s="3">
        <f t="shared" si="0"/>
        <v>2700</v>
      </c>
    </row>
    <row r="24" spans="1:27" ht="63.75" x14ac:dyDescent="0.2">
      <c r="A24">
        <v>15</v>
      </c>
      <c r="B24" s="99" t="s">
        <v>477</v>
      </c>
      <c r="C24" s="99" t="s">
        <v>472</v>
      </c>
      <c r="D24" s="99" t="s">
        <v>587</v>
      </c>
      <c r="E24" s="99" t="s">
        <v>588</v>
      </c>
      <c r="F24" s="125">
        <v>37457</v>
      </c>
      <c r="G24">
        <v>3000</v>
      </c>
      <c r="H24"/>
      <c r="I24" s="99" t="s">
        <v>480</v>
      </c>
      <c r="J24" s="99" t="s">
        <v>64</v>
      </c>
      <c r="K24" s="125">
        <v>37457</v>
      </c>
      <c r="L24" s="125">
        <v>37457</v>
      </c>
      <c r="M24" s="125">
        <v>37457</v>
      </c>
      <c r="N24" s="158">
        <v>38142</v>
      </c>
      <c r="O24" s="158">
        <v>38224</v>
      </c>
      <c r="P24" s="125">
        <v>37894</v>
      </c>
      <c r="Q24" s="125">
        <v>37827</v>
      </c>
      <c r="R24">
        <v>3000</v>
      </c>
      <c r="S24"/>
      <c r="T24"/>
      <c r="U24"/>
      <c r="V24"/>
      <c r="W24"/>
      <c r="X24"/>
      <c r="AA24" s="3">
        <f t="shared" si="0"/>
        <v>3000</v>
      </c>
    </row>
    <row r="25" spans="1:27" ht="63.75" x14ac:dyDescent="0.2">
      <c r="A25">
        <v>16</v>
      </c>
      <c r="B25" s="99" t="s">
        <v>477</v>
      </c>
      <c r="C25" s="99" t="s">
        <v>472</v>
      </c>
      <c r="D25" s="99" t="s">
        <v>589</v>
      </c>
      <c r="E25" s="99" t="s">
        <v>590</v>
      </c>
      <c r="F25" s="125">
        <v>37510</v>
      </c>
      <c r="G25">
        <v>2500</v>
      </c>
      <c r="H25"/>
      <c r="I25" s="99" t="s">
        <v>480</v>
      </c>
      <c r="J25" s="99" t="s">
        <v>64</v>
      </c>
      <c r="K25" s="125">
        <v>37510</v>
      </c>
      <c r="L25" s="125">
        <v>37510</v>
      </c>
      <c r="M25" s="125">
        <v>37510</v>
      </c>
      <c r="N25" s="158">
        <v>37510</v>
      </c>
      <c r="O25" s="158">
        <v>38000</v>
      </c>
      <c r="P25" s="125">
        <v>38048</v>
      </c>
      <c r="Q25" s="125">
        <v>38226</v>
      </c>
      <c r="R25">
        <v>2500</v>
      </c>
      <c r="S25"/>
      <c r="T25"/>
      <c r="U25"/>
      <c r="V25"/>
      <c r="W25"/>
      <c r="X25"/>
      <c r="AA25" s="3">
        <f t="shared" si="0"/>
        <v>2500</v>
      </c>
    </row>
    <row r="26" spans="1:27" ht="63.75" x14ac:dyDescent="0.2">
      <c r="A26">
        <v>17</v>
      </c>
      <c r="B26" s="99" t="s">
        <v>477</v>
      </c>
      <c r="C26" s="99" t="s">
        <v>472</v>
      </c>
      <c r="D26" s="99" t="s">
        <v>591</v>
      </c>
      <c r="E26" s="99" t="s">
        <v>592</v>
      </c>
      <c r="F26" s="125">
        <v>37906</v>
      </c>
      <c r="G26">
        <v>11900</v>
      </c>
      <c r="H26"/>
      <c r="I26" s="99" t="s">
        <v>480</v>
      </c>
      <c r="J26" s="99" t="s">
        <v>64</v>
      </c>
      <c r="K26" s="125">
        <v>37906</v>
      </c>
      <c r="L26" s="125">
        <v>37906</v>
      </c>
      <c r="M26" s="125">
        <v>37906</v>
      </c>
      <c r="N26" s="158">
        <v>37906</v>
      </c>
      <c r="O26" s="158">
        <v>38258</v>
      </c>
      <c r="P26" s="125">
        <v>38279</v>
      </c>
      <c r="Q26" s="125">
        <v>38614</v>
      </c>
      <c r="R26">
        <v>11900</v>
      </c>
      <c r="S26"/>
      <c r="T26"/>
      <c r="U26"/>
      <c r="V26"/>
      <c r="W26"/>
      <c r="X26"/>
      <c r="AA26" s="3">
        <f t="shared" si="0"/>
        <v>11900</v>
      </c>
    </row>
    <row r="27" spans="1:27" ht="63.75" x14ac:dyDescent="0.2">
      <c r="A27">
        <v>18</v>
      </c>
      <c r="B27" s="99" t="s">
        <v>477</v>
      </c>
      <c r="C27" s="99" t="s">
        <v>472</v>
      </c>
      <c r="D27" s="99" t="s">
        <v>593</v>
      </c>
      <c r="E27" s="99" t="s">
        <v>594</v>
      </c>
      <c r="F27" s="125">
        <v>37952</v>
      </c>
      <c r="G27">
        <v>5250</v>
      </c>
      <c r="H27"/>
      <c r="I27" s="99" t="s">
        <v>480</v>
      </c>
      <c r="J27" s="99" t="s">
        <v>64</v>
      </c>
      <c r="K27" s="125">
        <v>37952</v>
      </c>
      <c r="L27" s="125">
        <v>37952</v>
      </c>
      <c r="M27" s="125">
        <v>37952</v>
      </c>
      <c r="N27" s="158">
        <v>38736</v>
      </c>
      <c r="O27" s="158">
        <v>38434</v>
      </c>
      <c r="P27" s="125">
        <v>38561</v>
      </c>
      <c r="Q27" s="125">
        <v>39059</v>
      </c>
      <c r="R27">
        <v>5250</v>
      </c>
      <c r="S27"/>
      <c r="T27"/>
      <c r="U27"/>
      <c r="V27"/>
      <c r="W27"/>
      <c r="X27"/>
      <c r="AA27" s="3">
        <f t="shared" si="0"/>
        <v>5250</v>
      </c>
    </row>
    <row r="28" spans="1:27" ht="63.75" x14ac:dyDescent="0.2">
      <c r="A28">
        <v>19</v>
      </c>
      <c r="B28" s="99" t="s">
        <v>477</v>
      </c>
      <c r="C28" s="99" t="s">
        <v>472</v>
      </c>
      <c r="D28" s="99" t="s">
        <v>595</v>
      </c>
      <c r="E28" s="99" t="s">
        <v>596</v>
      </c>
      <c r="F28" s="125">
        <v>37958</v>
      </c>
      <c r="G28">
        <v>5400</v>
      </c>
      <c r="H28"/>
      <c r="I28" s="99" t="s">
        <v>480</v>
      </c>
      <c r="J28" s="99" t="s">
        <v>64</v>
      </c>
      <c r="K28" s="125">
        <v>37958</v>
      </c>
      <c r="L28" s="125">
        <v>37958</v>
      </c>
      <c r="M28" s="125">
        <v>37958</v>
      </c>
      <c r="N28" s="158">
        <v>38049</v>
      </c>
      <c r="O28" s="158">
        <v>38561</v>
      </c>
      <c r="P28" s="125">
        <v>38713</v>
      </c>
      <c r="Q28" s="125">
        <v>39269</v>
      </c>
      <c r="R28">
        <v>5400</v>
      </c>
      <c r="S28"/>
      <c r="T28"/>
      <c r="U28"/>
      <c r="V28"/>
      <c r="W28"/>
      <c r="X28"/>
      <c r="AA28" s="3">
        <f t="shared" si="0"/>
        <v>5400</v>
      </c>
    </row>
    <row r="29" spans="1:27" ht="63.75" x14ac:dyDescent="0.2">
      <c r="A29">
        <v>20</v>
      </c>
      <c r="B29" s="99" t="s">
        <v>477</v>
      </c>
      <c r="C29" s="99" t="s">
        <v>472</v>
      </c>
      <c r="D29" s="99" t="s">
        <v>595</v>
      </c>
      <c r="E29" s="99" t="s">
        <v>597</v>
      </c>
      <c r="F29" s="125">
        <v>37958</v>
      </c>
      <c r="G29">
        <v>5400</v>
      </c>
      <c r="H29"/>
      <c r="I29" s="99" t="s">
        <v>480</v>
      </c>
      <c r="J29" s="99" t="s">
        <v>64</v>
      </c>
      <c r="K29" s="125">
        <v>37958</v>
      </c>
      <c r="L29" s="125">
        <v>37958</v>
      </c>
      <c r="M29" s="125">
        <v>37958</v>
      </c>
      <c r="N29" s="158">
        <v>38049</v>
      </c>
      <c r="O29" s="158">
        <v>38561</v>
      </c>
      <c r="P29" s="125">
        <v>38713</v>
      </c>
      <c r="Q29" s="125">
        <v>39356</v>
      </c>
      <c r="R29">
        <v>5400</v>
      </c>
      <c r="S29"/>
      <c r="T29"/>
      <c r="U29"/>
      <c r="V29"/>
      <c r="W29"/>
      <c r="X29"/>
      <c r="AA29" s="3">
        <f t="shared" si="0"/>
        <v>5400</v>
      </c>
    </row>
    <row r="30" spans="1:27" ht="63.75" x14ac:dyDescent="0.2">
      <c r="A30">
        <v>21</v>
      </c>
      <c r="B30" s="99" t="s">
        <v>477</v>
      </c>
      <c r="C30" s="99" t="s">
        <v>472</v>
      </c>
      <c r="D30" s="99" t="s">
        <v>598</v>
      </c>
      <c r="E30" s="99" t="s">
        <v>599</v>
      </c>
      <c r="F30" s="125">
        <v>37959</v>
      </c>
      <c r="G30">
        <v>9350</v>
      </c>
      <c r="H30"/>
      <c r="I30" s="99" t="s">
        <v>480</v>
      </c>
      <c r="J30" s="99" t="s">
        <v>64</v>
      </c>
      <c r="K30" s="125">
        <v>37959</v>
      </c>
      <c r="L30" s="125">
        <v>37959</v>
      </c>
      <c r="M30" s="125">
        <v>37959</v>
      </c>
      <c r="N30" s="158">
        <v>38050</v>
      </c>
      <c r="O30" s="158">
        <v>38146</v>
      </c>
      <c r="P30" s="125">
        <v>38357</v>
      </c>
      <c r="Q30" s="125">
        <v>38931</v>
      </c>
      <c r="R30">
        <v>9350</v>
      </c>
      <c r="S30"/>
      <c r="T30"/>
      <c r="U30"/>
      <c r="V30"/>
      <c r="W30"/>
      <c r="X30"/>
      <c r="AA30" s="3">
        <f t="shared" si="0"/>
        <v>9350</v>
      </c>
    </row>
    <row r="31" spans="1:27" ht="63.75" x14ac:dyDescent="0.2">
      <c r="A31">
        <v>22</v>
      </c>
      <c r="B31" s="99" t="s">
        <v>477</v>
      </c>
      <c r="C31" s="99" t="s">
        <v>472</v>
      </c>
      <c r="D31" s="99" t="s">
        <v>600</v>
      </c>
      <c r="E31" s="99" t="s">
        <v>601</v>
      </c>
      <c r="F31" s="125">
        <v>38015</v>
      </c>
      <c r="G31">
        <v>14450</v>
      </c>
      <c r="H31"/>
      <c r="I31" s="99" t="s">
        <v>480</v>
      </c>
      <c r="J31" s="99" t="s">
        <v>64</v>
      </c>
      <c r="K31" s="125">
        <v>38015</v>
      </c>
      <c r="L31" s="125">
        <v>38015</v>
      </c>
      <c r="M31" s="125">
        <v>38015</v>
      </c>
      <c r="N31" s="158">
        <v>38065</v>
      </c>
      <c r="O31" s="158">
        <v>38460</v>
      </c>
      <c r="P31" s="125">
        <v>38561</v>
      </c>
      <c r="Q31" s="125">
        <v>39015</v>
      </c>
      <c r="R31">
        <v>14450</v>
      </c>
      <c r="S31"/>
      <c r="T31"/>
      <c r="U31"/>
      <c r="V31"/>
      <c r="W31"/>
      <c r="X31"/>
      <c r="AA31" s="3">
        <f t="shared" si="0"/>
        <v>14450</v>
      </c>
    </row>
    <row r="32" spans="1:27" ht="63.75" x14ac:dyDescent="0.2">
      <c r="A32">
        <v>23</v>
      </c>
      <c r="B32" s="99" t="s">
        <v>477</v>
      </c>
      <c r="C32" s="99" t="s">
        <v>472</v>
      </c>
      <c r="D32" s="99" t="s">
        <v>559</v>
      </c>
      <c r="E32" s="99" t="s">
        <v>602</v>
      </c>
      <c r="F32" s="125">
        <v>38051</v>
      </c>
      <c r="G32">
        <v>1200</v>
      </c>
      <c r="H32"/>
      <c r="I32" s="99" t="s">
        <v>480</v>
      </c>
      <c r="J32" s="99" t="s">
        <v>64</v>
      </c>
      <c r="K32" s="125">
        <v>38051</v>
      </c>
      <c r="L32" s="125">
        <v>38051</v>
      </c>
      <c r="M32" s="125">
        <v>38051</v>
      </c>
      <c r="N32" s="158">
        <v>38169</v>
      </c>
      <c r="O32" s="158">
        <v>38714</v>
      </c>
      <c r="P32" s="125">
        <v>38797</v>
      </c>
      <c r="Q32" s="125">
        <v>39843</v>
      </c>
      <c r="R32">
        <v>1200</v>
      </c>
      <c r="S32"/>
      <c r="T32"/>
      <c r="U32"/>
      <c r="V32"/>
      <c r="W32"/>
      <c r="X32"/>
      <c r="AA32" s="3">
        <f t="shared" si="0"/>
        <v>1200</v>
      </c>
    </row>
    <row r="33" spans="1:27" ht="63.75" x14ac:dyDescent="0.2">
      <c r="A33">
        <v>24</v>
      </c>
      <c r="B33" s="99" t="s">
        <v>477</v>
      </c>
      <c r="C33" s="99" t="s">
        <v>472</v>
      </c>
      <c r="D33" s="99" t="s">
        <v>569</v>
      </c>
      <c r="E33" s="99" t="s">
        <v>603</v>
      </c>
      <c r="F33" s="125">
        <v>38086</v>
      </c>
      <c r="G33">
        <v>1200</v>
      </c>
      <c r="H33"/>
      <c r="I33" s="99" t="s">
        <v>480</v>
      </c>
      <c r="J33" s="99" t="s">
        <v>64</v>
      </c>
      <c r="K33" s="125">
        <v>38086</v>
      </c>
      <c r="L33" s="125">
        <v>38086</v>
      </c>
      <c r="M33" s="125">
        <v>38086</v>
      </c>
      <c r="N33" s="158">
        <v>38208</v>
      </c>
      <c r="O33" s="158">
        <v>40973</v>
      </c>
      <c r="P33" s="125">
        <v>41005</v>
      </c>
      <c r="Q33" s="125">
        <v>41107</v>
      </c>
      <c r="R33">
        <v>1200</v>
      </c>
      <c r="S33"/>
      <c r="T33"/>
      <c r="U33"/>
      <c r="V33"/>
      <c r="W33"/>
      <c r="X33"/>
      <c r="AA33" s="3">
        <f t="shared" si="0"/>
        <v>1200</v>
      </c>
    </row>
    <row r="34" spans="1:27" ht="63.75" x14ac:dyDescent="0.2">
      <c r="A34">
        <v>25</v>
      </c>
      <c r="B34" s="99" t="s">
        <v>477</v>
      </c>
      <c r="C34" s="99" t="s">
        <v>472</v>
      </c>
      <c r="D34" s="99" t="s">
        <v>567</v>
      </c>
      <c r="E34" s="99" t="s">
        <v>604</v>
      </c>
      <c r="F34" s="125">
        <v>38086</v>
      </c>
      <c r="G34">
        <v>10000</v>
      </c>
      <c r="H34"/>
      <c r="I34" s="99" t="s">
        <v>480</v>
      </c>
      <c r="J34" s="99" t="s">
        <v>64</v>
      </c>
      <c r="K34" s="125">
        <v>38086</v>
      </c>
      <c r="L34" s="125">
        <v>38086</v>
      </c>
      <c r="M34" s="125">
        <v>38086</v>
      </c>
      <c r="N34" s="158">
        <v>35521</v>
      </c>
      <c r="O34" s="158">
        <v>40973</v>
      </c>
      <c r="P34" s="125">
        <v>41005</v>
      </c>
      <c r="Q34" s="125">
        <v>36510</v>
      </c>
      <c r="R34">
        <v>10000</v>
      </c>
      <c r="S34"/>
      <c r="T34"/>
      <c r="U34"/>
      <c r="V34"/>
      <c r="W34"/>
      <c r="X34"/>
      <c r="AA34" s="3">
        <f t="shared" si="0"/>
        <v>10000</v>
      </c>
    </row>
    <row r="35" spans="1:27" ht="63.75" x14ac:dyDescent="0.2">
      <c r="A35">
        <v>26</v>
      </c>
      <c r="B35" s="99" t="s">
        <v>477</v>
      </c>
      <c r="C35" s="99" t="s">
        <v>472</v>
      </c>
      <c r="D35" s="99" t="s">
        <v>561</v>
      </c>
      <c r="E35" s="99" t="s">
        <v>605</v>
      </c>
      <c r="F35" s="125">
        <v>38431</v>
      </c>
      <c r="G35">
        <v>4800</v>
      </c>
      <c r="H35"/>
      <c r="I35" s="99" t="s">
        <v>480</v>
      </c>
      <c r="J35" s="99" t="s">
        <v>64</v>
      </c>
      <c r="K35" s="125">
        <v>38431</v>
      </c>
      <c r="L35" s="125">
        <v>38431</v>
      </c>
      <c r="M35" s="125">
        <v>38431</v>
      </c>
      <c r="N35" s="158">
        <v>38503</v>
      </c>
      <c r="O35" s="158">
        <v>38727</v>
      </c>
      <c r="P35" s="125">
        <v>37949</v>
      </c>
      <c r="Q35" s="125">
        <v>38961</v>
      </c>
      <c r="R35">
        <v>4800</v>
      </c>
      <c r="S35"/>
      <c r="T35"/>
      <c r="U35"/>
      <c r="V35"/>
      <c r="W35"/>
      <c r="X35"/>
      <c r="AA35" s="3">
        <f t="shared" si="0"/>
        <v>4800</v>
      </c>
    </row>
    <row r="36" spans="1:27" ht="63.75" x14ac:dyDescent="0.2">
      <c r="A36">
        <v>27</v>
      </c>
      <c r="B36" s="99" t="s">
        <v>477</v>
      </c>
      <c r="C36" s="99" t="s">
        <v>472</v>
      </c>
      <c r="D36" s="99" t="s">
        <v>606</v>
      </c>
      <c r="E36" s="99" t="s">
        <v>607</v>
      </c>
      <c r="F36" s="125">
        <v>38566</v>
      </c>
      <c r="G36">
        <v>6300</v>
      </c>
      <c r="H36"/>
      <c r="I36" s="99" t="s">
        <v>480</v>
      </c>
      <c r="J36" s="99" t="s">
        <v>64</v>
      </c>
      <c r="K36" s="125">
        <v>38566</v>
      </c>
      <c r="L36" s="125">
        <v>38566</v>
      </c>
      <c r="M36" s="125">
        <v>38566</v>
      </c>
      <c r="N36" s="158">
        <v>38658</v>
      </c>
      <c r="O36" s="158">
        <v>39370</v>
      </c>
      <c r="P36" s="125">
        <v>39507</v>
      </c>
      <c r="Q36" s="125">
        <v>40142</v>
      </c>
      <c r="R36">
        <v>6300</v>
      </c>
      <c r="S36"/>
      <c r="T36"/>
      <c r="U36"/>
      <c r="V36"/>
      <c r="W36"/>
      <c r="X36"/>
      <c r="AA36" s="3">
        <f t="shared" si="0"/>
        <v>6300</v>
      </c>
    </row>
    <row r="37" spans="1:27" ht="63.75" x14ac:dyDescent="0.2">
      <c r="A37">
        <v>28</v>
      </c>
      <c r="B37" s="99" t="s">
        <v>477</v>
      </c>
      <c r="C37" s="99" t="s">
        <v>472</v>
      </c>
      <c r="D37" s="99" t="s">
        <v>486</v>
      </c>
      <c r="E37" s="99" t="s">
        <v>608</v>
      </c>
      <c r="F37" s="125">
        <v>38614</v>
      </c>
      <c r="G37">
        <v>3000</v>
      </c>
      <c r="H37"/>
      <c r="I37" s="99" t="s">
        <v>480</v>
      </c>
      <c r="J37" s="99" t="s">
        <v>64</v>
      </c>
      <c r="K37" s="125">
        <v>38614</v>
      </c>
      <c r="L37" s="125">
        <v>38614</v>
      </c>
      <c r="M37" s="125">
        <v>38614</v>
      </c>
      <c r="N37" s="158">
        <v>38705</v>
      </c>
      <c r="O37" s="158">
        <v>39969</v>
      </c>
      <c r="P37" s="125">
        <v>39989</v>
      </c>
      <c r="Q37" s="125">
        <v>39273</v>
      </c>
      <c r="R37">
        <v>3000</v>
      </c>
      <c r="S37"/>
      <c r="T37"/>
      <c r="U37"/>
      <c r="V37"/>
      <c r="W37"/>
      <c r="X37"/>
      <c r="AA37" s="3">
        <f t="shared" si="0"/>
        <v>3000</v>
      </c>
    </row>
    <row r="38" spans="1:27" ht="63.75" x14ac:dyDescent="0.2">
      <c r="A38">
        <v>29</v>
      </c>
      <c r="B38" s="99" t="s">
        <v>477</v>
      </c>
      <c r="C38" s="99" t="s">
        <v>472</v>
      </c>
      <c r="D38" s="99" t="s">
        <v>609</v>
      </c>
      <c r="E38" s="99" t="s">
        <v>610</v>
      </c>
      <c r="F38" s="125">
        <v>38753</v>
      </c>
      <c r="G38">
        <v>2550</v>
      </c>
      <c r="H38"/>
      <c r="I38" s="99" t="s">
        <v>480</v>
      </c>
      <c r="J38" s="99" t="s">
        <v>64</v>
      </c>
      <c r="K38" s="125">
        <v>38753</v>
      </c>
      <c r="L38" s="125">
        <v>38753</v>
      </c>
      <c r="M38" s="125">
        <v>38753</v>
      </c>
      <c r="N38" s="158">
        <v>38580</v>
      </c>
      <c r="O38" s="158">
        <v>38902</v>
      </c>
      <c r="P38" s="125">
        <v>39568</v>
      </c>
      <c r="Q38" s="125">
        <v>40709</v>
      </c>
      <c r="R38">
        <v>2550</v>
      </c>
      <c r="S38"/>
      <c r="T38"/>
      <c r="U38"/>
      <c r="V38"/>
      <c r="W38"/>
      <c r="X38"/>
      <c r="AA38" s="3">
        <f t="shared" si="0"/>
        <v>2550</v>
      </c>
    </row>
    <row r="39" spans="1:27" ht="25.5" x14ac:dyDescent="0.2">
      <c r="A39">
        <v>30</v>
      </c>
      <c r="B39" s="99" t="s">
        <v>87</v>
      </c>
      <c r="C39" s="99" t="s">
        <v>472</v>
      </c>
      <c r="D39" s="99" t="s">
        <v>611</v>
      </c>
      <c r="E39" s="99" t="s">
        <v>612</v>
      </c>
      <c r="F39" s="125">
        <v>38758</v>
      </c>
      <c r="G39">
        <v>3600</v>
      </c>
      <c r="H39" s="99" t="s">
        <v>97</v>
      </c>
      <c r="I39" s="99" t="s">
        <v>613</v>
      </c>
      <c r="J39" s="99" t="s">
        <v>64</v>
      </c>
      <c r="K39"/>
      <c r="L39"/>
      <c r="M39"/>
      <c r="N39" s="158">
        <v>40773</v>
      </c>
      <c r="O39"/>
      <c r="P39"/>
      <c r="Q39"/>
      <c r="R39"/>
      <c r="S39"/>
      <c r="T39"/>
      <c r="U39"/>
      <c r="V39"/>
      <c r="W39"/>
      <c r="X39"/>
      <c r="AA39" s="3">
        <f t="shared" si="0"/>
        <v>3600</v>
      </c>
    </row>
    <row r="40" spans="1:27" ht="25.5" x14ac:dyDescent="0.2">
      <c r="A40">
        <v>31</v>
      </c>
      <c r="B40" s="99" t="s">
        <v>432</v>
      </c>
      <c r="C40" s="99" t="s">
        <v>472</v>
      </c>
      <c r="D40" s="99" t="s">
        <v>576</v>
      </c>
      <c r="E40" s="99" t="s">
        <v>614</v>
      </c>
      <c r="F40" s="125">
        <v>38814</v>
      </c>
      <c r="G40">
        <v>1700</v>
      </c>
      <c r="H40" s="99" t="s">
        <v>97</v>
      </c>
      <c r="I40" s="99" t="s">
        <v>615</v>
      </c>
      <c r="J40" s="99" t="s">
        <v>99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1700</v>
      </c>
    </row>
    <row r="41" spans="1:27" ht="63.75" x14ac:dyDescent="0.2">
      <c r="A41">
        <v>32</v>
      </c>
      <c r="B41" s="99" t="s">
        <v>131</v>
      </c>
      <c r="C41" s="99" t="s">
        <v>472</v>
      </c>
      <c r="D41" s="99" t="s">
        <v>616</v>
      </c>
      <c r="E41" s="99" t="s">
        <v>617</v>
      </c>
      <c r="F41" s="125">
        <v>38818</v>
      </c>
      <c r="G41">
        <v>1200</v>
      </c>
      <c r="H41" s="99" t="s">
        <v>97</v>
      </c>
      <c r="I41" s="99" t="s">
        <v>618</v>
      </c>
      <c r="J41" s="99" t="s">
        <v>99</v>
      </c>
      <c r="K41"/>
      <c r="L41"/>
      <c r="M41"/>
      <c r="N41" s="158">
        <v>39889</v>
      </c>
      <c r="O41"/>
      <c r="P41"/>
      <c r="Q41"/>
      <c r="R41"/>
      <c r="S41"/>
      <c r="T41" s="161" t="s">
        <v>676</v>
      </c>
      <c r="U41"/>
      <c r="V41"/>
      <c r="W41"/>
      <c r="X41"/>
      <c r="AA41" s="3">
        <f t="shared" si="0"/>
        <v>0</v>
      </c>
    </row>
    <row r="42" spans="1:27" ht="63.75" x14ac:dyDescent="0.2">
      <c r="A42">
        <v>33</v>
      </c>
      <c r="B42" s="99" t="s">
        <v>477</v>
      </c>
      <c r="C42" s="99" t="s">
        <v>472</v>
      </c>
      <c r="D42" s="99" t="s">
        <v>561</v>
      </c>
      <c r="E42" s="99" t="s">
        <v>619</v>
      </c>
      <c r="F42" s="125">
        <v>38858</v>
      </c>
      <c r="G42">
        <v>3600</v>
      </c>
      <c r="H42"/>
      <c r="I42" s="99" t="s">
        <v>480</v>
      </c>
      <c r="J42" s="99" t="s">
        <v>64</v>
      </c>
      <c r="K42" s="125">
        <v>38858</v>
      </c>
      <c r="L42" s="125">
        <v>38858</v>
      </c>
      <c r="M42" s="125">
        <v>38858</v>
      </c>
      <c r="N42" s="158">
        <v>39177</v>
      </c>
      <c r="O42" s="158">
        <v>39262</v>
      </c>
      <c r="P42" s="125">
        <v>39350</v>
      </c>
      <c r="Q42" s="125">
        <v>39734</v>
      </c>
      <c r="R42">
        <v>3600</v>
      </c>
      <c r="S42"/>
      <c r="T42"/>
      <c r="U42"/>
      <c r="V42"/>
      <c r="W42"/>
      <c r="X42"/>
      <c r="AA42" s="3">
        <f t="shared" si="0"/>
        <v>3600</v>
      </c>
    </row>
    <row r="43" spans="1:27" ht="63.75" x14ac:dyDescent="0.2">
      <c r="A43">
        <v>34</v>
      </c>
      <c r="B43" s="99" t="s">
        <v>477</v>
      </c>
      <c r="C43" s="99" t="s">
        <v>472</v>
      </c>
      <c r="D43" s="99" t="s">
        <v>552</v>
      </c>
      <c r="E43" s="99" t="s">
        <v>620</v>
      </c>
      <c r="F43" s="125">
        <v>38870</v>
      </c>
      <c r="G43">
        <v>7200</v>
      </c>
      <c r="H43"/>
      <c r="I43" s="99" t="s">
        <v>480</v>
      </c>
      <c r="J43" s="99" t="s">
        <v>64</v>
      </c>
      <c r="K43" s="125">
        <v>38870</v>
      </c>
      <c r="L43" s="125">
        <v>38870</v>
      </c>
      <c r="M43" s="125">
        <v>38870</v>
      </c>
      <c r="N43" s="158">
        <v>38302</v>
      </c>
      <c r="O43" s="158">
        <v>39028</v>
      </c>
      <c r="P43" s="125">
        <v>39356</v>
      </c>
      <c r="Q43" s="125">
        <v>39557</v>
      </c>
      <c r="R43">
        <v>7200</v>
      </c>
      <c r="S43"/>
      <c r="T43"/>
      <c r="U43"/>
      <c r="V43"/>
      <c r="W43"/>
      <c r="X43"/>
      <c r="AA43" s="3">
        <f t="shared" si="0"/>
        <v>7200</v>
      </c>
    </row>
    <row r="44" spans="1:27" ht="63.75" x14ac:dyDescent="0.2">
      <c r="A44">
        <v>35</v>
      </c>
      <c r="B44" s="99" t="s">
        <v>477</v>
      </c>
      <c r="C44" s="99" t="s">
        <v>472</v>
      </c>
      <c r="D44" s="99" t="s">
        <v>552</v>
      </c>
      <c r="E44" s="99" t="s">
        <v>621</v>
      </c>
      <c r="F44" s="125">
        <v>38982</v>
      </c>
      <c r="G44">
        <v>4800</v>
      </c>
      <c r="H44"/>
      <c r="I44" s="99" t="s">
        <v>480</v>
      </c>
      <c r="J44" s="99" t="s">
        <v>64</v>
      </c>
      <c r="K44" s="125">
        <v>38982</v>
      </c>
      <c r="L44" s="125">
        <v>38982</v>
      </c>
      <c r="M44" s="125">
        <v>38982</v>
      </c>
      <c r="N44" s="158">
        <v>40654</v>
      </c>
      <c r="O44" s="158">
        <v>40725</v>
      </c>
      <c r="P44" s="125">
        <v>40742</v>
      </c>
      <c r="Q44" s="125">
        <v>40760</v>
      </c>
      <c r="R44">
        <v>4800</v>
      </c>
      <c r="S44"/>
      <c r="T44"/>
      <c r="U44"/>
      <c r="V44"/>
      <c r="W44"/>
      <c r="X44"/>
      <c r="AA44" s="3">
        <f t="shared" si="0"/>
        <v>4800</v>
      </c>
    </row>
    <row r="45" spans="1:27" ht="25.5" x14ac:dyDescent="0.2">
      <c r="A45">
        <v>36</v>
      </c>
      <c r="B45" s="99" t="s">
        <v>92</v>
      </c>
      <c r="C45" s="99" t="s">
        <v>472</v>
      </c>
      <c r="D45" s="99" t="s">
        <v>622</v>
      </c>
      <c r="E45" s="99" t="s">
        <v>623</v>
      </c>
      <c r="F45" s="125">
        <v>39288</v>
      </c>
      <c r="G45">
        <v>2400</v>
      </c>
      <c r="H45" s="99" t="s">
        <v>97</v>
      </c>
      <c r="I45" s="99" t="s">
        <v>624</v>
      </c>
      <c r="J45" s="99" t="s">
        <v>99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2400</v>
      </c>
    </row>
    <row r="46" spans="1:27" ht="63.75" x14ac:dyDescent="0.2">
      <c r="A46">
        <v>37</v>
      </c>
      <c r="B46" s="99" t="s">
        <v>477</v>
      </c>
      <c r="C46" s="99" t="s">
        <v>472</v>
      </c>
      <c r="D46" s="99" t="s">
        <v>486</v>
      </c>
      <c r="E46" s="99" t="s">
        <v>625</v>
      </c>
      <c r="F46" s="125">
        <v>39802</v>
      </c>
      <c r="G46">
        <v>5400</v>
      </c>
      <c r="H46"/>
      <c r="I46" s="99" t="s">
        <v>480</v>
      </c>
      <c r="J46" s="99" t="s">
        <v>64</v>
      </c>
      <c r="K46" s="125">
        <v>39802</v>
      </c>
      <c r="L46" s="125">
        <v>39802</v>
      </c>
      <c r="M46" s="125">
        <v>39802</v>
      </c>
      <c r="N46" s="158">
        <v>39802</v>
      </c>
      <c r="O46" s="158">
        <v>40309</v>
      </c>
      <c r="P46" s="125">
        <v>40500</v>
      </c>
      <c r="Q46" s="125">
        <v>39273</v>
      </c>
      <c r="R46">
        <v>5400</v>
      </c>
      <c r="S46"/>
      <c r="T46"/>
      <c r="U46"/>
      <c r="V46"/>
      <c r="W46"/>
      <c r="X46"/>
      <c r="AA46" s="3">
        <f t="shared" si="0"/>
        <v>5400</v>
      </c>
    </row>
    <row r="47" spans="1:27" ht="63.75" x14ac:dyDescent="0.2">
      <c r="A47">
        <v>38</v>
      </c>
      <c r="B47" s="99" t="s">
        <v>477</v>
      </c>
      <c r="C47" s="99" t="s">
        <v>472</v>
      </c>
      <c r="D47" s="99" t="s">
        <v>486</v>
      </c>
      <c r="E47" s="99" t="s">
        <v>626</v>
      </c>
      <c r="F47" s="125">
        <v>39802</v>
      </c>
      <c r="G47">
        <v>7200</v>
      </c>
      <c r="H47"/>
      <c r="I47" s="99" t="s">
        <v>480</v>
      </c>
      <c r="J47" s="99" t="s">
        <v>64</v>
      </c>
      <c r="K47" s="125">
        <v>39802</v>
      </c>
      <c r="L47" s="125">
        <v>39802</v>
      </c>
      <c r="M47" s="125">
        <v>39802</v>
      </c>
      <c r="N47" s="158">
        <v>39802</v>
      </c>
      <c r="O47" s="158">
        <v>39802</v>
      </c>
      <c r="P47" s="125">
        <v>39802</v>
      </c>
      <c r="Q47" s="125">
        <v>41123</v>
      </c>
      <c r="R47">
        <v>7200</v>
      </c>
      <c r="S47"/>
      <c r="T47"/>
      <c r="U47"/>
      <c r="V47"/>
      <c r="W47"/>
      <c r="X47"/>
      <c r="AA47" s="3">
        <f t="shared" si="0"/>
        <v>7200</v>
      </c>
    </row>
    <row r="48" spans="1:27" ht="63.75" x14ac:dyDescent="0.2">
      <c r="A48">
        <v>39</v>
      </c>
      <c r="B48" s="99" t="s">
        <v>477</v>
      </c>
      <c r="C48" s="99" t="s">
        <v>472</v>
      </c>
      <c r="D48" s="99" t="s">
        <v>486</v>
      </c>
      <c r="E48" s="99" t="s">
        <v>627</v>
      </c>
      <c r="F48" s="125">
        <v>39802</v>
      </c>
      <c r="G48">
        <v>9900</v>
      </c>
      <c r="H48"/>
      <c r="I48" s="99" t="s">
        <v>480</v>
      </c>
      <c r="J48" s="99" t="s">
        <v>64</v>
      </c>
      <c r="K48" s="125">
        <v>39802</v>
      </c>
      <c r="L48" s="125">
        <v>39802</v>
      </c>
      <c r="M48" s="125">
        <v>39802</v>
      </c>
      <c r="N48" s="158">
        <v>39802</v>
      </c>
      <c r="O48" s="158">
        <v>39802</v>
      </c>
      <c r="P48" s="125">
        <v>40841</v>
      </c>
      <c r="Q48" s="125">
        <v>41996</v>
      </c>
      <c r="R48">
        <v>7200</v>
      </c>
      <c r="S48"/>
      <c r="T48"/>
      <c r="U48"/>
      <c r="V48"/>
      <c r="W48"/>
      <c r="X48"/>
      <c r="AA48" s="3">
        <f t="shared" si="0"/>
        <v>7200</v>
      </c>
    </row>
    <row r="49" spans="1:27" ht="63.75" x14ac:dyDescent="0.2">
      <c r="A49">
        <v>40</v>
      </c>
      <c r="B49" s="99" t="s">
        <v>477</v>
      </c>
      <c r="C49" s="99" t="s">
        <v>472</v>
      </c>
      <c r="D49" s="99" t="s">
        <v>486</v>
      </c>
      <c r="E49" s="99" t="s">
        <v>628</v>
      </c>
      <c r="F49" s="125">
        <v>39802</v>
      </c>
      <c r="G49">
        <v>4800</v>
      </c>
      <c r="H49"/>
      <c r="I49" s="99" t="s">
        <v>480</v>
      </c>
      <c r="J49" s="99" t="s">
        <v>64</v>
      </c>
      <c r="K49" s="125">
        <v>39802</v>
      </c>
      <c r="L49" s="125">
        <v>39802</v>
      </c>
      <c r="M49" s="125">
        <v>39802</v>
      </c>
      <c r="N49" s="158">
        <v>39802</v>
      </c>
      <c r="O49" s="158">
        <v>40309</v>
      </c>
      <c r="P49" s="125">
        <v>40500</v>
      </c>
      <c r="Q49" s="125">
        <v>37622</v>
      </c>
      <c r="R49">
        <v>4800</v>
      </c>
      <c r="S49"/>
      <c r="T49"/>
      <c r="U49"/>
      <c r="V49"/>
      <c r="W49"/>
      <c r="X49"/>
      <c r="AA49" s="3">
        <f t="shared" si="0"/>
        <v>4800</v>
      </c>
    </row>
    <row r="50" spans="1:27" ht="63.75" x14ac:dyDescent="0.2">
      <c r="A50">
        <v>41</v>
      </c>
      <c r="B50" s="99" t="s">
        <v>477</v>
      </c>
      <c r="C50" s="99" t="s">
        <v>472</v>
      </c>
      <c r="D50" s="99" t="s">
        <v>486</v>
      </c>
      <c r="E50" s="99" t="s">
        <v>629</v>
      </c>
      <c r="F50" s="125">
        <v>39809</v>
      </c>
      <c r="G50">
        <v>1500</v>
      </c>
      <c r="H50"/>
      <c r="I50" s="99" t="s">
        <v>480</v>
      </c>
      <c r="J50" s="99" t="s">
        <v>64</v>
      </c>
      <c r="K50" s="125">
        <v>39809</v>
      </c>
      <c r="L50" s="125">
        <v>39809</v>
      </c>
      <c r="M50" s="125">
        <v>39809</v>
      </c>
      <c r="N50" s="158">
        <v>41431</v>
      </c>
      <c r="O50" s="158">
        <v>40402</v>
      </c>
      <c r="P50" s="125">
        <v>40500</v>
      </c>
      <c r="Q50" s="125">
        <v>37987</v>
      </c>
      <c r="R50">
        <v>1500</v>
      </c>
      <c r="S50"/>
      <c r="T50"/>
      <c r="U50"/>
      <c r="V50"/>
      <c r="W50"/>
      <c r="X50"/>
      <c r="AA50" s="3">
        <f t="shared" si="0"/>
        <v>1500</v>
      </c>
    </row>
    <row r="51" spans="1:27" ht="63.75" x14ac:dyDescent="0.2">
      <c r="A51">
        <v>42</v>
      </c>
      <c r="B51" s="99" t="s">
        <v>477</v>
      </c>
      <c r="C51" s="99" t="s">
        <v>472</v>
      </c>
      <c r="D51" s="99" t="s">
        <v>486</v>
      </c>
      <c r="E51" s="99" t="s">
        <v>630</v>
      </c>
      <c r="F51" s="125">
        <v>39809</v>
      </c>
      <c r="G51">
        <v>5100</v>
      </c>
      <c r="H51"/>
      <c r="I51" s="99" t="s">
        <v>480</v>
      </c>
      <c r="J51" s="99" t="s">
        <v>64</v>
      </c>
      <c r="K51" s="125">
        <v>39809</v>
      </c>
      <c r="L51" s="125">
        <v>39809</v>
      </c>
      <c r="M51" s="125">
        <v>39809</v>
      </c>
      <c r="N51" s="158">
        <v>41431</v>
      </c>
      <c r="O51" s="158">
        <v>40402</v>
      </c>
      <c r="P51" s="125">
        <v>40500</v>
      </c>
      <c r="Q51" s="125">
        <v>37622</v>
      </c>
      <c r="R51">
        <v>5100</v>
      </c>
      <c r="S51"/>
      <c r="T51"/>
      <c r="U51"/>
      <c r="V51"/>
      <c r="W51"/>
      <c r="X51"/>
      <c r="AA51" s="3">
        <f t="shared" si="0"/>
        <v>5100</v>
      </c>
    </row>
    <row r="52" spans="1:27" ht="63.75" x14ac:dyDescent="0.2">
      <c r="A52">
        <v>43</v>
      </c>
      <c r="B52" s="99" t="s">
        <v>477</v>
      </c>
      <c r="C52" s="99" t="s">
        <v>472</v>
      </c>
      <c r="D52" s="99" t="s">
        <v>631</v>
      </c>
      <c r="E52" s="99" t="s">
        <v>632</v>
      </c>
      <c r="F52" s="125">
        <v>39944</v>
      </c>
      <c r="G52">
        <v>2400</v>
      </c>
      <c r="H52"/>
      <c r="I52" s="99" t="s">
        <v>480</v>
      </c>
      <c r="J52" s="99" t="s">
        <v>64</v>
      </c>
      <c r="K52" s="125">
        <v>39944</v>
      </c>
      <c r="L52" s="125">
        <v>39944</v>
      </c>
      <c r="M52" s="125">
        <v>39944</v>
      </c>
      <c r="N52" s="158">
        <v>40463</v>
      </c>
      <c r="O52" s="158">
        <v>40108</v>
      </c>
      <c r="P52" s="125">
        <v>40534</v>
      </c>
      <c r="Q52" s="125">
        <v>41348</v>
      </c>
      <c r="R52">
        <v>2400</v>
      </c>
      <c r="S52"/>
      <c r="T52"/>
      <c r="U52"/>
      <c r="V52"/>
      <c r="W52"/>
      <c r="X52"/>
      <c r="AA52" s="3">
        <f t="shared" si="0"/>
        <v>2400</v>
      </c>
    </row>
    <row r="53" spans="1:27" ht="63.75" x14ac:dyDescent="0.2">
      <c r="A53">
        <v>44</v>
      </c>
      <c r="B53" s="99" t="s">
        <v>477</v>
      </c>
      <c r="C53" s="99" t="s">
        <v>472</v>
      </c>
      <c r="D53" s="99" t="s">
        <v>633</v>
      </c>
      <c r="E53" s="99" t="s">
        <v>634</v>
      </c>
      <c r="F53" s="125">
        <v>40315</v>
      </c>
      <c r="G53">
        <v>5950</v>
      </c>
      <c r="H53"/>
      <c r="I53" s="99" t="s">
        <v>480</v>
      </c>
      <c r="J53" s="99" t="s">
        <v>64</v>
      </c>
      <c r="K53" s="125">
        <v>40315</v>
      </c>
      <c r="L53" s="125">
        <v>40315</v>
      </c>
      <c r="M53" s="125">
        <v>40315</v>
      </c>
      <c r="N53" s="158">
        <v>40315</v>
      </c>
      <c r="O53" s="158">
        <v>41169</v>
      </c>
      <c r="P53" s="125">
        <v>40849</v>
      </c>
      <c r="Q53" s="125">
        <v>42361</v>
      </c>
      <c r="R53">
        <v>5950</v>
      </c>
      <c r="S53"/>
      <c r="T53"/>
      <c r="U53"/>
      <c r="V53"/>
      <c r="W53"/>
      <c r="X53"/>
      <c r="AA53" s="3">
        <f t="shared" si="0"/>
        <v>5950</v>
      </c>
    </row>
    <row r="54" spans="1:27" ht="63.75" x14ac:dyDescent="0.2">
      <c r="A54">
        <v>45</v>
      </c>
      <c r="B54" s="99" t="s">
        <v>477</v>
      </c>
      <c r="C54" s="99" t="s">
        <v>472</v>
      </c>
      <c r="D54" s="99" t="s">
        <v>571</v>
      </c>
      <c r="E54" s="99" t="s">
        <v>669</v>
      </c>
      <c r="F54" s="125">
        <v>38904</v>
      </c>
      <c r="G54">
        <v>1200</v>
      </c>
      <c r="H54"/>
      <c r="I54" s="99" t="s">
        <v>480</v>
      </c>
      <c r="J54" s="99" t="s">
        <v>64</v>
      </c>
      <c r="K54" s="125">
        <v>38952</v>
      </c>
      <c r="L54" s="125">
        <v>40934</v>
      </c>
      <c r="M54" s="125">
        <v>40961</v>
      </c>
      <c r="N54" s="158">
        <v>40995</v>
      </c>
      <c r="O54" s="158">
        <v>41680</v>
      </c>
      <c r="P54" s="125">
        <v>41698</v>
      </c>
      <c r="Q54" s="125">
        <v>41955</v>
      </c>
      <c r="R54">
        <v>1200</v>
      </c>
      <c r="S54"/>
      <c r="T54"/>
      <c r="U54"/>
      <c r="V54"/>
      <c r="W54"/>
      <c r="X54"/>
      <c r="AA54" s="3">
        <f t="shared" ref="AA54" si="1">IF(R54="",(SUMIFS(G54,B54,"&lt;&gt;"&amp;"ΑΚΥΡΩΣΗ")),R54)</f>
        <v>1200</v>
      </c>
    </row>
    <row r="55" spans="1:27" x14ac:dyDescent="0.2">
      <c r="A55">
        <v>46</v>
      </c>
      <c r="B55" t="s">
        <v>87</v>
      </c>
      <c r="C55" t="s">
        <v>472</v>
      </c>
      <c r="D55" t="s">
        <v>579</v>
      </c>
      <c r="E55" t="s">
        <v>709</v>
      </c>
      <c r="F55" s="96">
        <v>36959</v>
      </c>
      <c r="G55">
        <v>3000</v>
      </c>
      <c r="H55" t="s">
        <v>97</v>
      </c>
      <c r="I55" t="s">
        <v>710</v>
      </c>
      <c r="J55" t="s">
        <v>64</v>
      </c>
      <c r="K55" s="96">
        <v>43423</v>
      </c>
      <c r="L55" s="96">
        <v>43423</v>
      </c>
      <c r="M55" s="125">
        <v>43423</v>
      </c>
      <c r="N55" s="96">
        <v>43424</v>
      </c>
      <c r="O55" s="96">
        <v>43431</v>
      </c>
      <c r="P55" s="96">
        <v>43451</v>
      </c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100</v>
      </c>
      <c r="C1" s="97" t="s">
        <v>101</v>
      </c>
      <c r="D1" s="97" t="s">
        <v>102</v>
      </c>
      <c r="E1" s="97" t="s">
        <v>103</v>
      </c>
      <c r="F1" s="97" t="s">
        <v>104</v>
      </c>
      <c r="G1" s="97" t="s">
        <v>105</v>
      </c>
      <c r="H1" s="97" t="s">
        <v>106</v>
      </c>
      <c r="I1" s="98" t="s">
        <v>107</v>
      </c>
      <c r="J1" s="97" t="s">
        <v>108</v>
      </c>
      <c r="K1" s="97" t="s">
        <v>109</v>
      </c>
      <c r="L1" s="97" t="s">
        <v>110</v>
      </c>
      <c r="M1" s="98" t="s">
        <v>111</v>
      </c>
      <c r="N1" s="98" t="s">
        <v>112</v>
      </c>
      <c r="O1" s="97" t="s">
        <v>113</v>
      </c>
      <c r="P1" s="97" t="s">
        <v>114</v>
      </c>
      <c r="Q1" s="97" t="s">
        <v>115</v>
      </c>
      <c r="R1" s="97" t="s">
        <v>116</v>
      </c>
      <c r="S1" s="97" t="s">
        <v>117</v>
      </c>
      <c r="T1" s="97" t="s">
        <v>118</v>
      </c>
      <c r="U1" s="97" t="s">
        <v>119</v>
      </c>
      <c r="V1" s="97" t="s">
        <v>120</v>
      </c>
      <c r="W1" s="97" t="s">
        <v>121</v>
      </c>
      <c r="X1" s="97" t="s">
        <v>122</v>
      </c>
      <c r="Y1" s="97" t="s">
        <v>123</v>
      </c>
      <c r="Z1" s="97" t="s">
        <v>124</v>
      </c>
      <c r="AA1" s="97" t="s">
        <v>125</v>
      </c>
      <c r="AB1" s="97" t="s">
        <v>52</v>
      </c>
      <c r="AC1" s="97" t="s">
        <v>126</v>
      </c>
      <c r="AD1" s="97" t="s">
        <v>127</v>
      </c>
      <c r="AE1" s="97" t="s">
        <v>128</v>
      </c>
      <c r="AF1" s="97" t="s">
        <v>129</v>
      </c>
      <c r="AG1" s="97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96">
        <v>40449</v>
      </c>
      <c r="K2">
        <v>400</v>
      </c>
      <c r="L2" t="s">
        <v>97</v>
      </c>
      <c r="M2" s="99" t="s">
        <v>133</v>
      </c>
      <c r="N2" t="s">
        <v>99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134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96">
        <v>41647</v>
      </c>
      <c r="K3">
        <v>300</v>
      </c>
      <c r="L3" t="s">
        <v>97</v>
      </c>
      <c r="M3" s="99" t="s">
        <v>136</v>
      </c>
      <c r="N3" t="s">
        <v>99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96">
        <v>41647</v>
      </c>
      <c r="K4">
        <v>100</v>
      </c>
      <c r="L4" t="s">
        <v>97</v>
      </c>
      <c r="M4" s="99" t="s">
        <v>139</v>
      </c>
      <c r="N4" t="s">
        <v>99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96">
        <v>41647</v>
      </c>
      <c r="K5">
        <v>500</v>
      </c>
      <c r="L5" t="s">
        <v>97</v>
      </c>
      <c r="M5" s="99" t="s">
        <v>141</v>
      </c>
      <c r="N5" t="s">
        <v>99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96">
        <v>41647</v>
      </c>
      <c r="K6">
        <v>500</v>
      </c>
      <c r="L6" t="s">
        <v>97</v>
      </c>
      <c r="M6" s="99" t="s">
        <v>143</v>
      </c>
      <c r="N6" t="s">
        <v>99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96">
        <v>41647</v>
      </c>
      <c r="K7">
        <v>500</v>
      </c>
      <c r="L7" t="s">
        <v>97</v>
      </c>
      <c r="M7" s="99" t="s">
        <v>145</v>
      </c>
      <c r="N7" t="s">
        <v>99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96">
        <v>41647</v>
      </c>
      <c r="K8">
        <v>500</v>
      </c>
      <c r="L8" t="s">
        <v>97</v>
      </c>
      <c r="M8" s="99" t="s">
        <v>147</v>
      </c>
      <c r="N8" t="s">
        <v>99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96">
        <v>41647</v>
      </c>
      <c r="K9">
        <v>1000</v>
      </c>
      <c r="L9" t="s">
        <v>97</v>
      </c>
      <c r="M9" s="99" t="s">
        <v>150</v>
      </c>
      <c r="N9" t="s">
        <v>99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151</v>
      </c>
      <c r="AC9" s="99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96">
        <v>41647</v>
      </c>
      <c r="K10">
        <v>1000</v>
      </c>
      <c r="L10" t="s">
        <v>97</v>
      </c>
      <c r="M10" s="99" t="s">
        <v>153</v>
      </c>
      <c r="N10" t="s">
        <v>99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96">
        <v>41647</v>
      </c>
      <c r="K11">
        <v>1000</v>
      </c>
      <c r="L11" t="s">
        <v>97</v>
      </c>
      <c r="M11" s="99" t="s">
        <v>153</v>
      </c>
      <c r="N11" t="s">
        <v>99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96">
        <v>41647</v>
      </c>
      <c r="K12">
        <v>500</v>
      </c>
      <c r="L12" t="s">
        <v>97</v>
      </c>
      <c r="M12" s="99" t="s">
        <v>156</v>
      </c>
      <c r="N12" t="s">
        <v>99</v>
      </c>
      <c r="O12" s="96">
        <v>41932</v>
      </c>
      <c r="AB12" s="99"/>
      <c r="AC12" s="99" t="s">
        <v>59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96">
        <v>41647</v>
      </c>
      <c r="K13">
        <v>9998</v>
      </c>
      <c r="L13" t="s">
        <v>97</v>
      </c>
      <c r="M13" s="99" t="s">
        <v>158</v>
      </c>
      <c r="N13" t="s">
        <v>99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159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96">
        <v>41647</v>
      </c>
      <c r="K14">
        <v>9998</v>
      </c>
      <c r="L14" t="s">
        <v>97</v>
      </c>
      <c r="M14" s="99" t="s">
        <v>161</v>
      </c>
      <c r="N14" t="s">
        <v>99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96">
        <v>41647</v>
      </c>
      <c r="K15">
        <v>9998</v>
      </c>
      <c r="L15" t="s">
        <v>97</v>
      </c>
      <c r="M15" s="99" t="s">
        <v>163</v>
      </c>
      <c r="N15" t="s">
        <v>99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164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96">
        <v>41647</v>
      </c>
      <c r="K16">
        <v>500</v>
      </c>
      <c r="L16" t="s">
        <v>97</v>
      </c>
      <c r="M16" s="99" t="s">
        <v>166</v>
      </c>
      <c r="N16" t="s">
        <v>99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96">
        <v>41647</v>
      </c>
      <c r="K17">
        <v>9998</v>
      </c>
      <c r="L17" t="s">
        <v>97</v>
      </c>
      <c r="M17" s="99" t="s">
        <v>168</v>
      </c>
      <c r="N17" t="s">
        <v>99</v>
      </c>
      <c r="AB17" s="99"/>
      <c r="AC17" s="99" t="s">
        <v>169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96">
        <v>41647</v>
      </c>
      <c r="K18">
        <v>500</v>
      </c>
      <c r="L18" t="s">
        <v>97</v>
      </c>
      <c r="M18" s="99" t="s">
        <v>171</v>
      </c>
      <c r="N18" t="s">
        <v>99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96">
        <v>41647</v>
      </c>
      <c r="K19">
        <v>500</v>
      </c>
      <c r="L19" t="s">
        <v>97</v>
      </c>
      <c r="M19" s="99" t="s">
        <v>173</v>
      </c>
      <c r="N19" t="s">
        <v>99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96">
        <v>41647</v>
      </c>
      <c r="K20">
        <v>500</v>
      </c>
      <c r="L20" t="s">
        <v>97</v>
      </c>
      <c r="M20" s="99" t="s">
        <v>173</v>
      </c>
      <c r="N20" t="s">
        <v>99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96">
        <v>41647</v>
      </c>
      <c r="K21">
        <v>1000</v>
      </c>
      <c r="L21" t="s">
        <v>97</v>
      </c>
      <c r="M21" s="99" t="s">
        <v>176</v>
      </c>
      <c r="N21" t="s">
        <v>99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96">
        <v>41647</v>
      </c>
      <c r="K22">
        <v>500</v>
      </c>
      <c r="L22" t="s">
        <v>97</v>
      </c>
      <c r="M22" s="99" t="s">
        <v>178</v>
      </c>
      <c r="N22" t="s">
        <v>99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96">
        <v>41647</v>
      </c>
      <c r="K23">
        <v>100</v>
      </c>
      <c r="L23" t="s">
        <v>97</v>
      </c>
      <c r="M23" s="99" t="s">
        <v>180</v>
      </c>
      <c r="N23" t="s">
        <v>99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96">
        <v>41647</v>
      </c>
      <c r="K24">
        <v>100</v>
      </c>
      <c r="L24" t="s">
        <v>97</v>
      </c>
      <c r="M24" s="99" t="s">
        <v>181</v>
      </c>
      <c r="N24" t="s">
        <v>99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96">
        <v>41647</v>
      </c>
      <c r="K25">
        <v>100</v>
      </c>
      <c r="L25" t="s">
        <v>97</v>
      </c>
      <c r="M25" s="99" t="s">
        <v>182</v>
      </c>
      <c r="N25" t="s">
        <v>99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96">
        <v>41647</v>
      </c>
      <c r="K26">
        <v>500</v>
      </c>
      <c r="L26" t="s">
        <v>97</v>
      </c>
      <c r="M26" s="99" t="s">
        <v>184</v>
      </c>
      <c r="N26" t="s">
        <v>99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96">
        <v>41647</v>
      </c>
      <c r="K27">
        <v>350</v>
      </c>
      <c r="L27" t="s">
        <v>97</v>
      </c>
      <c r="M27" s="99" t="s">
        <v>186</v>
      </c>
      <c r="N27" t="s">
        <v>99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96">
        <v>41647</v>
      </c>
      <c r="K28">
        <v>350</v>
      </c>
      <c r="L28" t="s">
        <v>97</v>
      </c>
      <c r="M28" s="99" t="s">
        <v>186</v>
      </c>
      <c r="N28" t="s">
        <v>99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96">
        <v>41647</v>
      </c>
      <c r="K29">
        <v>350</v>
      </c>
      <c r="L29" t="s">
        <v>97</v>
      </c>
      <c r="M29" s="99" t="s">
        <v>186</v>
      </c>
      <c r="N29" t="s">
        <v>99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96">
        <v>41647</v>
      </c>
      <c r="K30">
        <v>350</v>
      </c>
      <c r="L30" t="s">
        <v>97</v>
      </c>
      <c r="M30" s="99" t="s">
        <v>188</v>
      </c>
      <c r="N30" t="s">
        <v>99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96">
        <v>41647</v>
      </c>
      <c r="K31">
        <v>999</v>
      </c>
      <c r="L31" t="s">
        <v>97</v>
      </c>
      <c r="M31" s="99" t="s">
        <v>190</v>
      </c>
      <c r="N31" t="s">
        <v>99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96">
        <v>41647</v>
      </c>
      <c r="K32">
        <v>999</v>
      </c>
      <c r="L32" t="s">
        <v>97</v>
      </c>
      <c r="M32" s="99" t="s">
        <v>192</v>
      </c>
      <c r="N32" t="s">
        <v>99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96">
        <v>41647</v>
      </c>
      <c r="K33">
        <v>999</v>
      </c>
      <c r="L33" t="s">
        <v>97</v>
      </c>
      <c r="M33" s="99" t="s">
        <v>193</v>
      </c>
      <c r="N33" t="s">
        <v>99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96">
        <v>41647</v>
      </c>
      <c r="K34">
        <v>960</v>
      </c>
      <c r="L34" t="s">
        <v>97</v>
      </c>
      <c r="M34" s="99" t="s">
        <v>195</v>
      </c>
      <c r="N34" t="s">
        <v>99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96">
        <v>41647</v>
      </c>
      <c r="K35">
        <v>960</v>
      </c>
      <c r="L35" t="s">
        <v>97</v>
      </c>
      <c r="M35" s="99" t="s">
        <v>195</v>
      </c>
      <c r="N35" t="s">
        <v>99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96">
        <v>41647</v>
      </c>
      <c r="K36">
        <v>960</v>
      </c>
      <c r="L36" t="s">
        <v>97</v>
      </c>
      <c r="M36" s="99" t="s">
        <v>195</v>
      </c>
      <c r="N36" t="s">
        <v>99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96">
        <v>41647</v>
      </c>
      <c r="K37">
        <v>960</v>
      </c>
      <c r="L37" t="s">
        <v>97</v>
      </c>
      <c r="M37" s="99" t="s">
        <v>199</v>
      </c>
      <c r="N37" t="s">
        <v>99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96">
        <v>41647</v>
      </c>
      <c r="K38">
        <v>960</v>
      </c>
      <c r="L38" t="s">
        <v>97</v>
      </c>
      <c r="M38" s="99" t="s">
        <v>201</v>
      </c>
      <c r="N38" t="s">
        <v>99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96">
        <v>41647</v>
      </c>
      <c r="K39">
        <v>500</v>
      </c>
      <c r="L39" t="s">
        <v>97</v>
      </c>
      <c r="M39" s="99" t="s">
        <v>203</v>
      </c>
      <c r="N39" t="s">
        <v>64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204</v>
      </c>
      <c r="AC39" s="99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96">
        <v>41647</v>
      </c>
      <c r="K40">
        <v>260</v>
      </c>
      <c r="L40" t="s">
        <v>97</v>
      </c>
      <c r="M40" s="99" t="s">
        <v>206</v>
      </c>
      <c r="N40" t="s">
        <v>99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96">
        <v>41647</v>
      </c>
      <c r="K41">
        <v>960</v>
      </c>
      <c r="L41" t="s">
        <v>97</v>
      </c>
      <c r="M41" s="99" t="s">
        <v>208</v>
      </c>
      <c r="N41" t="s">
        <v>99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96">
        <v>41647</v>
      </c>
      <c r="K42">
        <v>960</v>
      </c>
      <c r="L42" t="s">
        <v>97</v>
      </c>
      <c r="M42" s="99" t="s">
        <v>209</v>
      </c>
      <c r="N42" t="s">
        <v>99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96">
        <v>41647</v>
      </c>
      <c r="K43">
        <v>440</v>
      </c>
      <c r="L43" t="s">
        <v>97</v>
      </c>
      <c r="M43" s="99" t="s">
        <v>211</v>
      </c>
      <c r="N43" t="s">
        <v>99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96">
        <v>41647</v>
      </c>
      <c r="K44">
        <v>776</v>
      </c>
      <c r="L44" t="s">
        <v>97</v>
      </c>
      <c r="M44" s="99" t="s">
        <v>213</v>
      </c>
      <c r="N44" t="s">
        <v>99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96">
        <v>41647</v>
      </c>
      <c r="K45">
        <v>999</v>
      </c>
      <c r="L45" t="s">
        <v>97</v>
      </c>
      <c r="M45" s="99" t="s">
        <v>215</v>
      </c>
      <c r="N45" t="s">
        <v>99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216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96">
        <v>41647</v>
      </c>
      <c r="K46">
        <v>499</v>
      </c>
      <c r="L46" t="s">
        <v>97</v>
      </c>
      <c r="M46" s="99" t="s">
        <v>217</v>
      </c>
      <c r="N46" t="s">
        <v>99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96">
        <v>41647</v>
      </c>
      <c r="K47">
        <v>999</v>
      </c>
      <c r="L47" t="s">
        <v>97</v>
      </c>
      <c r="M47" s="99" t="s">
        <v>218</v>
      </c>
      <c r="N47" t="s">
        <v>99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219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96">
        <v>41647</v>
      </c>
      <c r="K48">
        <v>499</v>
      </c>
      <c r="L48" t="s">
        <v>97</v>
      </c>
      <c r="M48" s="99" t="s">
        <v>221</v>
      </c>
      <c r="N48" t="s">
        <v>99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222</v>
      </c>
      <c r="AC48" s="99" t="s">
        <v>223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96">
        <v>41647</v>
      </c>
      <c r="K49">
        <v>999</v>
      </c>
      <c r="L49" t="s">
        <v>97</v>
      </c>
      <c r="M49" s="99" t="s">
        <v>225</v>
      </c>
      <c r="N49" t="s">
        <v>99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226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96">
        <v>41647</v>
      </c>
      <c r="K50">
        <v>250</v>
      </c>
      <c r="L50" t="s">
        <v>97</v>
      </c>
      <c r="M50" s="99" t="s">
        <v>228</v>
      </c>
      <c r="N50" t="s">
        <v>99</v>
      </c>
      <c r="O50" s="96">
        <v>42387</v>
      </c>
      <c r="AB50" s="99" t="s">
        <v>229</v>
      </c>
      <c r="AC50" s="99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96">
        <v>41647</v>
      </c>
      <c r="K51">
        <v>499</v>
      </c>
      <c r="L51" t="s">
        <v>97</v>
      </c>
      <c r="M51" s="99" t="s">
        <v>230</v>
      </c>
      <c r="N51" t="s">
        <v>99</v>
      </c>
      <c r="O51" s="96">
        <v>41848</v>
      </c>
      <c r="AB51" s="99" t="s">
        <v>222</v>
      </c>
      <c r="AC51" s="99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96">
        <v>41647</v>
      </c>
      <c r="K52">
        <v>499</v>
      </c>
      <c r="L52" t="s">
        <v>97</v>
      </c>
      <c r="M52" s="99" t="s">
        <v>218</v>
      </c>
      <c r="N52" t="s">
        <v>99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96">
        <v>41647</v>
      </c>
      <c r="K53">
        <v>499</v>
      </c>
      <c r="L53" t="s">
        <v>97</v>
      </c>
      <c r="M53" s="99" t="s">
        <v>231</v>
      </c>
      <c r="N53" t="s">
        <v>99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96">
        <v>41647</v>
      </c>
      <c r="K54">
        <v>499</v>
      </c>
      <c r="L54" t="s">
        <v>97</v>
      </c>
      <c r="M54" s="99" t="s">
        <v>232</v>
      </c>
      <c r="N54" t="s">
        <v>99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233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96">
        <v>41647</v>
      </c>
      <c r="K55">
        <v>499</v>
      </c>
      <c r="L55" t="s">
        <v>97</v>
      </c>
      <c r="M55" s="99" t="s">
        <v>234</v>
      </c>
      <c r="N55" t="s">
        <v>99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96">
        <v>41647</v>
      </c>
      <c r="K56">
        <v>938</v>
      </c>
      <c r="L56" t="s">
        <v>97</v>
      </c>
      <c r="M56" s="99" t="s">
        <v>236</v>
      </c>
      <c r="N56" t="s">
        <v>99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96">
        <v>41647</v>
      </c>
      <c r="K57">
        <v>250</v>
      </c>
      <c r="L57" t="s">
        <v>97</v>
      </c>
      <c r="M57" s="99" t="s">
        <v>238</v>
      </c>
      <c r="N57" t="s">
        <v>99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239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96">
        <v>41647</v>
      </c>
      <c r="K58">
        <v>250</v>
      </c>
      <c r="L58" t="s">
        <v>97</v>
      </c>
      <c r="M58" s="99" t="s">
        <v>241</v>
      </c>
      <c r="N58" t="s">
        <v>99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96">
        <v>41647</v>
      </c>
      <c r="K59">
        <v>750</v>
      </c>
      <c r="L59" t="s">
        <v>97</v>
      </c>
      <c r="M59" s="99" t="s">
        <v>241</v>
      </c>
      <c r="N59" t="s">
        <v>99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96">
        <v>41647</v>
      </c>
      <c r="K60">
        <v>250</v>
      </c>
      <c r="L60" t="s">
        <v>97</v>
      </c>
      <c r="M60" s="99" t="s">
        <v>242</v>
      </c>
      <c r="N60" t="s">
        <v>99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239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96">
        <v>41647</v>
      </c>
      <c r="K61">
        <v>160</v>
      </c>
      <c r="L61" t="s">
        <v>97</v>
      </c>
      <c r="M61" s="99" t="s">
        <v>244</v>
      </c>
      <c r="N61" t="s">
        <v>99</v>
      </c>
      <c r="AB61" s="99"/>
      <c r="AC61" s="99" t="s">
        <v>245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96">
        <v>41647</v>
      </c>
      <c r="K62">
        <v>500</v>
      </c>
      <c r="L62" t="s">
        <v>97</v>
      </c>
      <c r="M62" s="99" t="s">
        <v>247</v>
      </c>
      <c r="N62" t="s">
        <v>99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96">
        <v>41647</v>
      </c>
      <c r="K63">
        <v>500</v>
      </c>
      <c r="L63" t="s">
        <v>97</v>
      </c>
      <c r="M63" s="99" t="s">
        <v>249</v>
      </c>
      <c r="N63" t="s">
        <v>99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96">
        <v>41647</v>
      </c>
      <c r="K64">
        <v>9998</v>
      </c>
      <c r="L64" t="s">
        <v>97</v>
      </c>
      <c r="M64" s="99" t="s">
        <v>156</v>
      </c>
      <c r="N64" t="s">
        <v>99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96">
        <v>41647</v>
      </c>
      <c r="K65">
        <v>999</v>
      </c>
      <c r="L65" t="s">
        <v>97</v>
      </c>
      <c r="M65" s="99" t="s">
        <v>252</v>
      </c>
      <c r="N65" t="s">
        <v>99</v>
      </c>
      <c r="AB65" s="99"/>
      <c r="AC65" s="99" t="s">
        <v>253</v>
      </c>
      <c r="AE65" s="96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96">
        <v>41647</v>
      </c>
      <c r="K66">
        <v>500</v>
      </c>
      <c r="L66" t="s">
        <v>97</v>
      </c>
      <c r="M66" s="99" t="s">
        <v>255</v>
      </c>
      <c r="N66" t="s">
        <v>99</v>
      </c>
      <c r="AB66" s="99"/>
      <c r="AC66" s="99" t="s">
        <v>256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96">
        <v>41647</v>
      </c>
      <c r="K67">
        <v>100</v>
      </c>
      <c r="L67" t="s">
        <v>97</v>
      </c>
      <c r="M67" s="99" t="s">
        <v>258</v>
      </c>
      <c r="N67" t="s">
        <v>99</v>
      </c>
      <c r="O67" s="96">
        <v>41878</v>
      </c>
      <c r="AB67" s="99"/>
      <c r="AC67" s="99" t="s">
        <v>259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96">
        <v>41647</v>
      </c>
      <c r="K68">
        <v>100</v>
      </c>
      <c r="L68" t="s">
        <v>97</v>
      </c>
      <c r="M68" s="99" t="s">
        <v>260</v>
      </c>
      <c r="N68" t="s">
        <v>99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96">
        <v>41647</v>
      </c>
      <c r="K69">
        <v>200</v>
      </c>
      <c r="L69" t="s">
        <v>97</v>
      </c>
      <c r="M69" s="99" t="s">
        <v>262</v>
      </c>
      <c r="N69" t="s">
        <v>99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96">
        <v>41647</v>
      </c>
      <c r="K70">
        <v>100</v>
      </c>
      <c r="L70" t="s">
        <v>97</v>
      </c>
      <c r="M70" s="99" t="s">
        <v>264</v>
      </c>
      <c r="N70" t="s">
        <v>99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96">
        <v>41647</v>
      </c>
      <c r="K71">
        <v>100</v>
      </c>
      <c r="L71" t="s">
        <v>97</v>
      </c>
      <c r="M71" s="99" t="s">
        <v>266</v>
      </c>
      <c r="N71" t="s">
        <v>99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96">
        <v>41647</v>
      </c>
      <c r="K72">
        <v>500</v>
      </c>
      <c r="L72" t="s">
        <v>97</v>
      </c>
      <c r="M72" s="99" t="s">
        <v>268</v>
      </c>
      <c r="N72" t="s">
        <v>99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96">
        <v>41647</v>
      </c>
      <c r="K73">
        <v>100</v>
      </c>
      <c r="L73" t="s">
        <v>97</v>
      </c>
      <c r="M73" s="99" t="s">
        <v>270</v>
      </c>
      <c r="N73" t="s">
        <v>99</v>
      </c>
      <c r="O73" s="96">
        <v>41879</v>
      </c>
      <c r="AB73" s="99"/>
      <c r="AC73" s="99" t="s">
        <v>271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96">
        <v>41647</v>
      </c>
      <c r="K74">
        <v>500</v>
      </c>
      <c r="L74" t="s">
        <v>97</v>
      </c>
      <c r="M74" s="99" t="s">
        <v>273</v>
      </c>
      <c r="N74" t="s">
        <v>99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96">
        <v>41647</v>
      </c>
      <c r="K75">
        <v>100</v>
      </c>
      <c r="L75" t="s">
        <v>97</v>
      </c>
      <c r="M75" s="99" t="s">
        <v>274</v>
      </c>
      <c r="N75" t="s">
        <v>99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96">
        <v>41647</v>
      </c>
      <c r="K76">
        <v>500</v>
      </c>
      <c r="L76" t="s">
        <v>97</v>
      </c>
      <c r="M76" s="99" t="s">
        <v>274</v>
      </c>
      <c r="N76" t="s">
        <v>99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96">
        <v>41647</v>
      </c>
      <c r="K77">
        <v>100</v>
      </c>
      <c r="L77" t="s">
        <v>97</v>
      </c>
      <c r="M77" s="99" t="s">
        <v>276</v>
      </c>
      <c r="N77" t="s">
        <v>99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96">
        <v>41647</v>
      </c>
      <c r="K78">
        <v>500</v>
      </c>
      <c r="L78" t="s">
        <v>97</v>
      </c>
      <c r="M78" s="99" t="s">
        <v>276</v>
      </c>
      <c r="N78" t="s">
        <v>99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96">
        <v>41647</v>
      </c>
      <c r="K79">
        <v>469</v>
      </c>
      <c r="L79" t="s">
        <v>97</v>
      </c>
      <c r="M79" s="99" t="s">
        <v>279</v>
      </c>
      <c r="N79" t="s">
        <v>99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96">
        <v>41647</v>
      </c>
      <c r="K80">
        <v>200</v>
      </c>
      <c r="L80" t="s">
        <v>97</v>
      </c>
      <c r="M80" s="99" t="s">
        <v>280</v>
      </c>
      <c r="N80" t="s">
        <v>99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96">
        <v>41647</v>
      </c>
      <c r="K81">
        <v>500</v>
      </c>
      <c r="L81" t="s">
        <v>97</v>
      </c>
      <c r="M81" s="99" t="s">
        <v>282</v>
      </c>
      <c r="N81" t="s">
        <v>99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96">
        <v>41647</v>
      </c>
      <c r="K82">
        <v>500</v>
      </c>
      <c r="L82" t="s">
        <v>97</v>
      </c>
      <c r="M82" s="99" t="s">
        <v>283</v>
      </c>
      <c r="N82" t="s">
        <v>99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96">
        <v>41647</v>
      </c>
      <c r="K83">
        <v>999</v>
      </c>
      <c r="L83" t="s">
        <v>97</v>
      </c>
      <c r="M83" s="99" t="s">
        <v>284</v>
      </c>
      <c r="N83" t="s">
        <v>99</v>
      </c>
      <c r="AB83" s="99"/>
      <c r="AC83" s="99" t="s">
        <v>285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96">
        <v>41647</v>
      </c>
      <c r="K84">
        <v>500</v>
      </c>
      <c r="L84" t="s">
        <v>97</v>
      </c>
      <c r="M84" s="99" t="s">
        <v>287</v>
      </c>
      <c r="N84" t="s">
        <v>99</v>
      </c>
      <c r="AB84" s="99"/>
      <c r="AC84" s="99" t="s">
        <v>288</v>
      </c>
      <c r="AE84" s="96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96">
        <v>41647</v>
      </c>
      <c r="K85">
        <v>500</v>
      </c>
      <c r="L85" t="s">
        <v>97</v>
      </c>
      <c r="M85" s="99" t="s">
        <v>290</v>
      </c>
      <c r="N85" t="s">
        <v>99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96">
        <v>41647</v>
      </c>
      <c r="K86">
        <v>500</v>
      </c>
      <c r="L86" t="s">
        <v>97</v>
      </c>
      <c r="M86" s="99" t="s">
        <v>291</v>
      </c>
      <c r="N86" t="s">
        <v>99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96">
        <v>41647</v>
      </c>
      <c r="K87">
        <v>960</v>
      </c>
      <c r="L87" t="s">
        <v>97</v>
      </c>
      <c r="M87" s="99" t="s">
        <v>293</v>
      </c>
      <c r="N87" t="s">
        <v>99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96">
        <v>41647</v>
      </c>
      <c r="K88">
        <v>480</v>
      </c>
      <c r="L88" t="s">
        <v>97</v>
      </c>
      <c r="M88" s="99" t="s">
        <v>295</v>
      </c>
      <c r="N88" t="s">
        <v>99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96">
        <v>41647</v>
      </c>
      <c r="K89">
        <v>480</v>
      </c>
      <c r="L89" t="s">
        <v>97</v>
      </c>
      <c r="M89" s="99" t="s">
        <v>296</v>
      </c>
      <c r="N89" t="s">
        <v>99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96">
        <v>41647</v>
      </c>
      <c r="K90">
        <v>480</v>
      </c>
      <c r="L90" t="s">
        <v>97</v>
      </c>
      <c r="M90" s="99" t="s">
        <v>298</v>
      </c>
      <c r="N90" t="s">
        <v>99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96">
        <v>41647</v>
      </c>
      <c r="K91">
        <v>480</v>
      </c>
      <c r="L91" t="s">
        <v>97</v>
      </c>
      <c r="M91" s="99" t="s">
        <v>299</v>
      </c>
      <c r="N91" t="s">
        <v>99</v>
      </c>
      <c r="AB91" s="99"/>
      <c r="AC91" s="99" t="s">
        <v>53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96">
        <v>41647</v>
      </c>
      <c r="K92">
        <v>938</v>
      </c>
      <c r="L92" t="s">
        <v>97</v>
      </c>
      <c r="M92" s="99" t="s">
        <v>301</v>
      </c>
      <c r="N92" t="s">
        <v>99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96">
        <v>41647</v>
      </c>
      <c r="K93">
        <v>4999</v>
      </c>
      <c r="L93" t="s">
        <v>97</v>
      </c>
      <c r="M93" s="99" t="s">
        <v>303</v>
      </c>
      <c r="N93" t="s">
        <v>99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96">
        <v>41647</v>
      </c>
      <c r="K94">
        <v>500</v>
      </c>
      <c r="L94" t="s">
        <v>97</v>
      </c>
      <c r="M94" s="99" t="s">
        <v>230</v>
      </c>
      <c r="N94" t="s">
        <v>99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96">
        <v>41647</v>
      </c>
      <c r="K95">
        <v>500</v>
      </c>
      <c r="L95" t="s">
        <v>97</v>
      </c>
      <c r="M95" s="99" t="s">
        <v>305</v>
      </c>
      <c r="N95" t="s">
        <v>99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96">
        <v>41647</v>
      </c>
      <c r="K96">
        <v>500</v>
      </c>
      <c r="L96" t="s">
        <v>97</v>
      </c>
      <c r="M96" s="99" t="s">
        <v>230</v>
      </c>
      <c r="N96" t="s">
        <v>99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96">
        <v>41647</v>
      </c>
      <c r="K97">
        <v>500</v>
      </c>
      <c r="L97" t="s">
        <v>97</v>
      </c>
      <c r="M97" s="99" t="s">
        <v>307</v>
      </c>
      <c r="N97" t="s">
        <v>99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96">
        <v>41647</v>
      </c>
      <c r="K98">
        <v>1000</v>
      </c>
      <c r="L98" t="s">
        <v>97</v>
      </c>
      <c r="M98" s="99" t="s">
        <v>308</v>
      </c>
      <c r="N98" t="s">
        <v>99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96">
        <v>41647</v>
      </c>
      <c r="K99">
        <v>1000</v>
      </c>
      <c r="L99" t="s">
        <v>97</v>
      </c>
      <c r="M99" s="99" t="s">
        <v>309</v>
      </c>
      <c r="N99" t="s">
        <v>99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96">
        <v>41647</v>
      </c>
      <c r="K100">
        <v>960</v>
      </c>
      <c r="L100" t="s">
        <v>97</v>
      </c>
      <c r="M100" s="99" t="s">
        <v>311</v>
      </c>
      <c r="N100" t="s">
        <v>99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96">
        <v>41647</v>
      </c>
      <c r="K101">
        <v>960</v>
      </c>
      <c r="L101" t="s">
        <v>97</v>
      </c>
      <c r="M101" s="99" t="s">
        <v>312</v>
      </c>
      <c r="N101" t="s">
        <v>99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96">
        <v>41647</v>
      </c>
      <c r="K102">
        <v>960</v>
      </c>
      <c r="L102" t="s">
        <v>97</v>
      </c>
      <c r="M102" s="99" t="s">
        <v>313</v>
      </c>
      <c r="N102" t="s">
        <v>99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96">
        <v>41647</v>
      </c>
      <c r="K103">
        <v>960</v>
      </c>
      <c r="L103" t="s">
        <v>97</v>
      </c>
      <c r="M103" s="99" t="s">
        <v>314</v>
      </c>
      <c r="N103" t="s">
        <v>99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96">
        <v>41647</v>
      </c>
      <c r="K104">
        <v>200</v>
      </c>
      <c r="L104" t="s">
        <v>97</v>
      </c>
      <c r="M104" s="99" t="s">
        <v>98</v>
      </c>
      <c r="N104" t="s">
        <v>99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96">
        <v>41647</v>
      </c>
      <c r="K105">
        <v>500</v>
      </c>
      <c r="L105" t="s">
        <v>97</v>
      </c>
      <c r="M105" s="99" t="s">
        <v>317</v>
      </c>
      <c r="N105" t="s">
        <v>99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96">
        <v>41647</v>
      </c>
      <c r="K106">
        <v>2350</v>
      </c>
      <c r="L106" t="s">
        <v>97</v>
      </c>
      <c r="M106" s="99" t="s">
        <v>319</v>
      </c>
      <c r="N106" t="s">
        <v>99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96">
        <v>41647</v>
      </c>
      <c r="K107">
        <v>300</v>
      </c>
      <c r="L107" t="s">
        <v>97</v>
      </c>
      <c r="M107" s="99" t="s">
        <v>321</v>
      </c>
      <c r="N107" t="s">
        <v>99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96">
        <v>41647</v>
      </c>
      <c r="K108">
        <v>250</v>
      </c>
      <c r="L108" t="s">
        <v>97</v>
      </c>
      <c r="M108" s="99" t="s">
        <v>324</v>
      </c>
      <c r="N108" t="s">
        <v>99</v>
      </c>
      <c r="O108" s="96">
        <v>41808</v>
      </c>
      <c r="AB108" s="99" t="s">
        <v>56</v>
      </c>
      <c r="AC108" s="99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96">
        <v>41647</v>
      </c>
      <c r="K109">
        <v>500</v>
      </c>
      <c r="L109" t="s">
        <v>97</v>
      </c>
      <c r="M109" s="99" t="s">
        <v>326</v>
      </c>
      <c r="N109" t="s">
        <v>99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327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96">
        <v>41647</v>
      </c>
      <c r="K110">
        <v>300</v>
      </c>
      <c r="L110" t="s">
        <v>97</v>
      </c>
      <c r="M110" s="99" t="s">
        <v>329</v>
      </c>
      <c r="N110" t="s">
        <v>99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330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96">
        <v>41647</v>
      </c>
      <c r="K111">
        <v>300</v>
      </c>
      <c r="L111" t="s">
        <v>97</v>
      </c>
      <c r="M111" s="99" t="s">
        <v>331</v>
      </c>
      <c r="N111" t="s">
        <v>99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330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96">
        <v>41647</v>
      </c>
      <c r="K112">
        <v>500</v>
      </c>
      <c r="L112" t="s">
        <v>97</v>
      </c>
      <c r="M112" s="99" t="s">
        <v>332</v>
      </c>
      <c r="N112" t="s">
        <v>99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330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96">
        <v>41647</v>
      </c>
      <c r="K113">
        <v>500</v>
      </c>
      <c r="L113" t="s">
        <v>97</v>
      </c>
      <c r="M113" s="99" t="s">
        <v>334</v>
      </c>
      <c r="N113" t="s">
        <v>99</v>
      </c>
      <c r="O113" s="96">
        <v>41817</v>
      </c>
      <c r="P113" s="96">
        <v>42244</v>
      </c>
      <c r="AB113" s="99" t="s">
        <v>57</v>
      </c>
      <c r="AC113" s="99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96">
        <v>41647</v>
      </c>
      <c r="K114">
        <v>500</v>
      </c>
      <c r="L114" t="s">
        <v>97</v>
      </c>
      <c r="M114" s="99" t="s">
        <v>334</v>
      </c>
      <c r="N114" t="s">
        <v>99</v>
      </c>
      <c r="O114" s="96">
        <v>41817</v>
      </c>
      <c r="P114" s="96">
        <v>42244</v>
      </c>
      <c r="AB114" s="99" t="s">
        <v>56</v>
      </c>
      <c r="AC114" s="99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96">
        <v>41647</v>
      </c>
      <c r="K115">
        <v>100</v>
      </c>
      <c r="L115" t="s">
        <v>97</v>
      </c>
      <c r="M115" s="99" t="s">
        <v>337</v>
      </c>
      <c r="N115" t="s">
        <v>99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96">
        <v>41647</v>
      </c>
      <c r="K116">
        <v>200</v>
      </c>
      <c r="L116" t="s">
        <v>97</v>
      </c>
      <c r="M116" s="99" t="s">
        <v>339</v>
      </c>
      <c r="N116" t="s">
        <v>99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96">
        <v>41647</v>
      </c>
      <c r="K117">
        <v>500</v>
      </c>
      <c r="L117" t="s">
        <v>97</v>
      </c>
      <c r="M117" s="99" t="s">
        <v>341</v>
      </c>
      <c r="N117" t="s">
        <v>99</v>
      </c>
      <c r="O117" s="96">
        <v>41851</v>
      </c>
      <c r="P117" s="96">
        <v>42054</v>
      </c>
      <c r="AB117" s="99" t="s">
        <v>342</v>
      </c>
      <c r="AC117" s="99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96">
        <v>41647</v>
      </c>
      <c r="K118">
        <v>499</v>
      </c>
      <c r="L118" t="s">
        <v>97</v>
      </c>
      <c r="M118" s="99" t="s">
        <v>344</v>
      </c>
      <c r="N118" t="s">
        <v>99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96">
        <v>41647</v>
      </c>
      <c r="K119">
        <v>499</v>
      </c>
      <c r="L119" t="s">
        <v>97</v>
      </c>
      <c r="M119" s="99" t="s">
        <v>344</v>
      </c>
      <c r="N119" t="s">
        <v>99</v>
      </c>
      <c r="O119" s="96">
        <v>41647</v>
      </c>
      <c r="P119" s="96">
        <v>42012</v>
      </c>
      <c r="AB119" s="99"/>
      <c r="AC119" s="99" t="s">
        <v>55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96">
        <v>41647</v>
      </c>
      <c r="K120">
        <v>500</v>
      </c>
      <c r="L120" t="s">
        <v>97</v>
      </c>
      <c r="M120" s="99" t="s">
        <v>348</v>
      </c>
      <c r="N120" t="s">
        <v>99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330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96">
        <v>41647</v>
      </c>
      <c r="K121">
        <v>100</v>
      </c>
      <c r="L121" t="s">
        <v>97</v>
      </c>
      <c r="M121" s="99" t="s">
        <v>350</v>
      </c>
      <c r="N121" t="s">
        <v>99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96">
        <v>41647</v>
      </c>
      <c r="K122">
        <v>500</v>
      </c>
      <c r="L122" t="s">
        <v>97</v>
      </c>
      <c r="M122" s="99" t="s">
        <v>351</v>
      </c>
      <c r="N122" t="s">
        <v>99</v>
      </c>
      <c r="O122" s="96">
        <v>42100</v>
      </c>
      <c r="P122" s="96">
        <v>42244</v>
      </c>
      <c r="Q122">
        <v>3201</v>
      </c>
      <c r="AB122" s="99" t="s">
        <v>352</v>
      </c>
      <c r="AC122" s="99" t="s">
        <v>353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96">
        <v>41647</v>
      </c>
      <c r="K123">
        <v>100</v>
      </c>
      <c r="L123" t="s">
        <v>97</v>
      </c>
      <c r="M123" s="99" t="s">
        <v>355</v>
      </c>
      <c r="N123" t="s">
        <v>99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96">
        <v>41647</v>
      </c>
      <c r="K124">
        <v>100</v>
      </c>
      <c r="L124" t="s">
        <v>97</v>
      </c>
      <c r="M124" s="99" t="s">
        <v>356</v>
      </c>
      <c r="N124" t="s">
        <v>99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96">
        <v>41647</v>
      </c>
      <c r="K125">
        <v>100</v>
      </c>
      <c r="L125" t="s">
        <v>97</v>
      </c>
      <c r="M125" s="99" t="s">
        <v>358</v>
      </c>
      <c r="N125" t="s">
        <v>99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96">
        <v>41647</v>
      </c>
      <c r="K126">
        <v>100</v>
      </c>
      <c r="L126" t="s">
        <v>97</v>
      </c>
      <c r="M126" s="99" t="s">
        <v>359</v>
      </c>
      <c r="N126" t="s">
        <v>99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96">
        <v>41647</v>
      </c>
      <c r="K127">
        <v>100</v>
      </c>
      <c r="L127" t="s">
        <v>97</v>
      </c>
      <c r="M127" s="99" t="s">
        <v>359</v>
      </c>
      <c r="N127" t="s">
        <v>99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96">
        <v>41647</v>
      </c>
      <c r="K128">
        <v>100</v>
      </c>
      <c r="L128" t="s">
        <v>97</v>
      </c>
      <c r="M128" s="99" t="s">
        <v>361</v>
      </c>
      <c r="N128" t="s">
        <v>99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96">
        <v>41647</v>
      </c>
      <c r="K129">
        <v>500</v>
      </c>
      <c r="L129" t="s">
        <v>97</v>
      </c>
      <c r="M129" s="99" t="s">
        <v>362</v>
      </c>
      <c r="N129" t="s">
        <v>99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96">
        <v>41647</v>
      </c>
      <c r="K130">
        <v>350</v>
      </c>
      <c r="L130" t="s">
        <v>97</v>
      </c>
      <c r="M130" s="99" t="s">
        <v>364</v>
      </c>
      <c r="N130" t="s">
        <v>99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96">
        <v>41647</v>
      </c>
      <c r="K131">
        <v>100</v>
      </c>
      <c r="L131" t="s">
        <v>97</v>
      </c>
      <c r="M131" s="99" t="s">
        <v>365</v>
      </c>
      <c r="N131" t="s">
        <v>99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96">
        <v>41647</v>
      </c>
      <c r="K132">
        <v>100</v>
      </c>
      <c r="L132" t="s">
        <v>97</v>
      </c>
      <c r="M132" s="99" t="s">
        <v>367</v>
      </c>
      <c r="N132" t="s">
        <v>99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96">
        <v>41647</v>
      </c>
      <c r="K133">
        <v>350</v>
      </c>
      <c r="L133" t="s">
        <v>97</v>
      </c>
      <c r="M133" s="99" t="s">
        <v>369</v>
      </c>
      <c r="N133" t="s">
        <v>99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96">
        <v>41647</v>
      </c>
      <c r="K134">
        <v>350</v>
      </c>
      <c r="L134" t="s">
        <v>97</v>
      </c>
      <c r="M134" s="99" t="s">
        <v>371</v>
      </c>
      <c r="N134" t="s">
        <v>99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96">
        <v>41647</v>
      </c>
      <c r="K135">
        <v>100</v>
      </c>
      <c r="L135" t="s">
        <v>97</v>
      </c>
      <c r="M135" s="99" t="s">
        <v>372</v>
      </c>
      <c r="N135" t="s">
        <v>99</v>
      </c>
      <c r="O135" s="96">
        <v>42341</v>
      </c>
      <c r="AB135" s="99" t="s">
        <v>86</v>
      </c>
      <c r="AC135" s="99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96">
        <v>41647</v>
      </c>
      <c r="K136">
        <v>100</v>
      </c>
      <c r="L136" t="s">
        <v>97</v>
      </c>
      <c r="M136" s="99" t="s">
        <v>373</v>
      </c>
      <c r="N136" t="s">
        <v>99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96">
        <v>41647</v>
      </c>
      <c r="K137">
        <v>100</v>
      </c>
      <c r="L137" t="s">
        <v>97</v>
      </c>
      <c r="M137" s="99" t="s">
        <v>374</v>
      </c>
      <c r="N137" t="s">
        <v>99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96">
        <v>41647</v>
      </c>
      <c r="K138">
        <v>100</v>
      </c>
      <c r="L138" t="s">
        <v>97</v>
      </c>
      <c r="M138" s="99" t="s">
        <v>376</v>
      </c>
      <c r="N138" t="s">
        <v>99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96">
        <v>41647</v>
      </c>
      <c r="K139">
        <v>100</v>
      </c>
      <c r="L139" t="s">
        <v>97</v>
      </c>
      <c r="M139" s="99" t="s">
        <v>378</v>
      </c>
      <c r="N139" t="s">
        <v>99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96">
        <v>41647</v>
      </c>
      <c r="K140">
        <v>100</v>
      </c>
      <c r="L140" t="s">
        <v>97</v>
      </c>
      <c r="M140" s="99" t="s">
        <v>380</v>
      </c>
      <c r="N140" t="s">
        <v>99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96">
        <v>41647</v>
      </c>
      <c r="K141">
        <v>100</v>
      </c>
      <c r="L141" t="s">
        <v>97</v>
      </c>
      <c r="M141" s="99" t="s">
        <v>382</v>
      </c>
      <c r="N141" t="s">
        <v>99</v>
      </c>
      <c r="AB141" s="99"/>
      <c r="AC141" s="99" t="s">
        <v>54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96">
        <v>41647</v>
      </c>
      <c r="K142">
        <v>350</v>
      </c>
      <c r="L142" t="s">
        <v>97</v>
      </c>
      <c r="M142" s="99" t="s">
        <v>384</v>
      </c>
      <c r="N142" t="s">
        <v>99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96">
        <v>41647</v>
      </c>
      <c r="K143">
        <v>350</v>
      </c>
      <c r="L143" t="s">
        <v>97</v>
      </c>
      <c r="M143" s="99" t="s">
        <v>386</v>
      </c>
      <c r="N143" t="s">
        <v>99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96">
        <v>41647</v>
      </c>
      <c r="K144">
        <v>350</v>
      </c>
      <c r="L144" t="s">
        <v>97</v>
      </c>
      <c r="M144" s="99" t="s">
        <v>387</v>
      </c>
      <c r="N144" t="s">
        <v>99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96">
        <v>41647</v>
      </c>
      <c r="K145">
        <v>100</v>
      </c>
      <c r="L145" t="s">
        <v>97</v>
      </c>
      <c r="M145" s="99" t="s">
        <v>389</v>
      </c>
      <c r="N145" t="s">
        <v>99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96">
        <v>41647</v>
      </c>
      <c r="K146">
        <v>350</v>
      </c>
      <c r="L146" t="s">
        <v>97</v>
      </c>
      <c r="M146" s="99" t="s">
        <v>390</v>
      </c>
      <c r="N146" t="s">
        <v>99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96">
        <v>41647</v>
      </c>
      <c r="K147">
        <v>500</v>
      </c>
      <c r="L147" t="s">
        <v>97</v>
      </c>
      <c r="M147" s="99" t="s">
        <v>391</v>
      </c>
      <c r="N147" t="s">
        <v>99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96">
        <v>41647</v>
      </c>
      <c r="K148">
        <v>100</v>
      </c>
      <c r="L148" t="s">
        <v>97</v>
      </c>
      <c r="M148" s="99" t="s">
        <v>393</v>
      </c>
      <c r="N148" t="s">
        <v>99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96">
        <v>41647</v>
      </c>
      <c r="K149">
        <v>100</v>
      </c>
      <c r="L149" t="s">
        <v>97</v>
      </c>
      <c r="M149" s="99" t="s">
        <v>394</v>
      </c>
      <c r="N149" t="s">
        <v>99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96">
        <v>41647</v>
      </c>
      <c r="K150">
        <v>100</v>
      </c>
      <c r="L150" t="s">
        <v>97</v>
      </c>
      <c r="M150" s="99" t="s">
        <v>395</v>
      </c>
      <c r="N150" t="s">
        <v>99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96">
        <v>41647</v>
      </c>
      <c r="K151">
        <v>960</v>
      </c>
      <c r="L151" t="s">
        <v>97</v>
      </c>
      <c r="M151" s="99" t="s">
        <v>397</v>
      </c>
      <c r="N151" t="s">
        <v>99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96">
        <v>41648</v>
      </c>
      <c r="K152">
        <v>500</v>
      </c>
      <c r="L152" t="s">
        <v>97</v>
      </c>
      <c r="M152" s="99" t="s">
        <v>398</v>
      </c>
      <c r="N152" t="s">
        <v>99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96">
        <v>41648</v>
      </c>
      <c r="K153">
        <v>440</v>
      </c>
      <c r="L153" t="s">
        <v>97</v>
      </c>
      <c r="M153" s="99" t="s">
        <v>400</v>
      </c>
      <c r="N153" t="s">
        <v>99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96">
        <v>41648</v>
      </c>
      <c r="K154">
        <v>500</v>
      </c>
      <c r="L154" t="s">
        <v>97</v>
      </c>
      <c r="M154" s="99" t="s">
        <v>401</v>
      </c>
      <c r="N154" t="s">
        <v>99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96">
        <v>41648</v>
      </c>
      <c r="K155">
        <v>350</v>
      </c>
      <c r="L155" t="s">
        <v>97</v>
      </c>
      <c r="M155" s="99" t="s">
        <v>402</v>
      </c>
      <c r="N155" t="s">
        <v>99</v>
      </c>
      <c r="AB155" s="99"/>
      <c r="AC155" s="99" t="s">
        <v>403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96">
        <v>41648</v>
      </c>
      <c r="K156">
        <v>350</v>
      </c>
      <c r="L156" t="s">
        <v>97</v>
      </c>
      <c r="M156" s="99" t="s">
        <v>405</v>
      </c>
      <c r="N156" t="s">
        <v>99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96">
        <v>41649</v>
      </c>
      <c r="K157">
        <v>500</v>
      </c>
      <c r="L157" t="s">
        <v>97</v>
      </c>
      <c r="M157" s="99" t="s">
        <v>407</v>
      </c>
      <c r="N157" t="s">
        <v>99</v>
      </c>
      <c r="O157" s="96">
        <v>41820</v>
      </c>
      <c r="P157" s="96">
        <v>42275</v>
      </c>
      <c r="AB157" s="99"/>
      <c r="AC157" s="99" t="s">
        <v>408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96">
        <v>41649</v>
      </c>
      <c r="K158">
        <v>499</v>
      </c>
      <c r="L158" t="s">
        <v>97</v>
      </c>
      <c r="M158" s="99" t="s">
        <v>411</v>
      </c>
      <c r="N158" t="s">
        <v>99</v>
      </c>
      <c r="O158" s="96">
        <v>41649</v>
      </c>
      <c r="P158" s="96">
        <v>42087</v>
      </c>
      <c r="AB158" s="99"/>
      <c r="AC158" s="99" t="s">
        <v>412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96">
        <v>41649</v>
      </c>
      <c r="K159">
        <v>500</v>
      </c>
      <c r="L159" t="s">
        <v>97</v>
      </c>
      <c r="M159" s="99" t="s">
        <v>414</v>
      </c>
      <c r="N159" t="s">
        <v>99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96">
        <v>41649</v>
      </c>
      <c r="K160">
        <v>500</v>
      </c>
      <c r="L160" t="s">
        <v>97</v>
      </c>
      <c r="M160" s="99" t="s">
        <v>416</v>
      </c>
      <c r="N160" t="s">
        <v>99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96">
        <v>41653</v>
      </c>
      <c r="K161">
        <v>100</v>
      </c>
      <c r="L161" t="s">
        <v>97</v>
      </c>
      <c r="M161" s="99" t="s">
        <v>418</v>
      </c>
      <c r="N161" t="s">
        <v>99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96">
        <v>41653</v>
      </c>
      <c r="K162">
        <v>300</v>
      </c>
      <c r="L162" t="s">
        <v>97</v>
      </c>
      <c r="M162" s="99" t="s">
        <v>419</v>
      </c>
      <c r="N162" t="s">
        <v>99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96">
        <v>41655</v>
      </c>
      <c r="K163">
        <v>350</v>
      </c>
      <c r="L163" t="s">
        <v>97</v>
      </c>
      <c r="M163" s="99" t="s">
        <v>420</v>
      </c>
      <c r="N163" t="s">
        <v>99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96">
        <v>41655</v>
      </c>
      <c r="K164">
        <v>200</v>
      </c>
      <c r="L164" t="s">
        <v>97</v>
      </c>
      <c r="M164" s="99" t="s">
        <v>422</v>
      </c>
      <c r="N164" t="s">
        <v>99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96">
        <v>41655</v>
      </c>
      <c r="K165">
        <v>100</v>
      </c>
      <c r="L165" t="s">
        <v>97</v>
      </c>
      <c r="M165" s="99" t="s">
        <v>423</v>
      </c>
      <c r="N165" t="s">
        <v>99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96">
        <v>41662</v>
      </c>
      <c r="K166">
        <v>100</v>
      </c>
      <c r="L166" t="s">
        <v>97</v>
      </c>
      <c r="M166" s="99" t="s">
        <v>425</v>
      </c>
      <c r="N166" t="s">
        <v>99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96">
        <v>41662</v>
      </c>
      <c r="K167">
        <v>960</v>
      </c>
      <c r="L167" t="s">
        <v>97</v>
      </c>
      <c r="M167" s="99" t="s">
        <v>425</v>
      </c>
      <c r="N167" t="s">
        <v>99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96">
        <v>41662</v>
      </c>
      <c r="K168">
        <v>480</v>
      </c>
      <c r="L168" t="s">
        <v>97</v>
      </c>
      <c r="M168" s="99" t="s">
        <v>427</v>
      </c>
      <c r="N168" t="s">
        <v>99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96">
        <v>41675</v>
      </c>
      <c r="K169">
        <v>200</v>
      </c>
      <c r="L169" t="s">
        <v>97</v>
      </c>
      <c r="M169" s="99" t="s">
        <v>429</v>
      </c>
      <c r="N169" t="s">
        <v>99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96">
        <v>41676</v>
      </c>
      <c r="K170">
        <v>500</v>
      </c>
      <c r="L170" t="s">
        <v>97</v>
      </c>
      <c r="M170" s="99" t="s">
        <v>431</v>
      </c>
      <c r="N170" t="s">
        <v>99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96">
        <v>41683</v>
      </c>
      <c r="K171">
        <v>100</v>
      </c>
      <c r="L171" t="s">
        <v>97</v>
      </c>
      <c r="M171" s="99" t="s">
        <v>434</v>
      </c>
      <c r="N171" t="s">
        <v>99</v>
      </c>
      <c r="AB171" s="99" t="s">
        <v>435</v>
      </c>
      <c r="AC171" s="99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96">
        <v>41683</v>
      </c>
      <c r="K172">
        <v>100</v>
      </c>
      <c r="L172" t="s">
        <v>97</v>
      </c>
      <c r="M172" s="99" t="s">
        <v>434</v>
      </c>
      <c r="N172" t="s">
        <v>99</v>
      </c>
      <c r="O172" s="96">
        <v>42177</v>
      </c>
      <c r="AB172" s="99" t="s">
        <v>435</v>
      </c>
      <c r="AC172" s="99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96">
        <v>41684</v>
      </c>
      <c r="K173">
        <v>350</v>
      </c>
      <c r="L173" t="s">
        <v>97</v>
      </c>
      <c r="M173" s="99" t="s">
        <v>437</v>
      </c>
      <c r="N173" t="s">
        <v>99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96">
        <v>41687</v>
      </c>
      <c r="K174">
        <v>100</v>
      </c>
      <c r="L174" t="s">
        <v>97</v>
      </c>
      <c r="M174" s="99" t="s">
        <v>439</v>
      </c>
      <c r="N174" t="s">
        <v>99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96">
        <v>41687</v>
      </c>
      <c r="K175">
        <v>100</v>
      </c>
      <c r="L175" t="s">
        <v>97</v>
      </c>
      <c r="M175" s="99" t="s">
        <v>439</v>
      </c>
      <c r="N175" t="s">
        <v>99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96">
        <v>41688</v>
      </c>
      <c r="K176">
        <v>100</v>
      </c>
      <c r="L176" t="s">
        <v>97</v>
      </c>
      <c r="M176" s="99" t="s">
        <v>441</v>
      </c>
      <c r="N176" t="s">
        <v>99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96">
        <v>41688</v>
      </c>
      <c r="K177">
        <v>100</v>
      </c>
      <c r="L177" t="s">
        <v>97</v>
      </c>
      <c r="M177" s="99" t="s">
        <v>442</v>
      </c>
      <c r="N177" t="s">
        <v>99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96">
        <v>41690</v>
      </c>
      <c r="K178">
        <v>100</v>
      </c>
      <c r="L178" t="s">
        <v>97</v>
      </c>
      <c r="M178" s="99" t="s">
        <v>444</v>
      </c>
      <c r="N178" t="s">
        <v>99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96">
        <v>41703</v>
      </c>
      <c r="K179">
        <v>200</v>
      </c>
      <c r="L179" t="s">
        <v>97</v>
      </c>
      <c r="M179" s="99" t="s">
        <v>446</v>
      </c>
      <c r="N179" t="s">
        <v>99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96">
        <v>41718</v>
      </c>
      <c r="K180">
        <v>250</v>
      </c>
      <c r="L180" t="s">
        <v>97</v>
      </c>
      <c r="M180" s="99" t="s">
        <v>448</v>
      </c>
      <c r="N180" t="s">
        <v>99</v>
      </c>
      <c r="AB180" s="99"/>
      <c r="AC180" s="99" t="s">
        <v>449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96">
        <v>41743</v>
      </c>
      <c r="K181">
        <v>500</v>
      </c>
      <c r="L181" t="s">
        <v>97</v>
      </c>
      <c r="M181" s="99" t="s">
        <v>450</v>
      </c>
      <c r="N181" t="s">
        <v>99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96">
        <v>41753</v>
      </c>
      <c r="K182">
        <v>350</v>
      </c>
      <c r="L182" t="s">
        <v>97</v>
      </c>
      <c r="M182" s="99" t="s">
        <v>451</v>
      </c>
      <c r="N182" t="s">
        <v>99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96">
        <v>41780</v>
      </c>
      <c r="K183">
        <v>1000</v>
      </c>
      <c r="L183" t="s">
        <v>97</v>
      </c>
      <c r="M183" s="99" t="s">
        <v>452</v>
      </c>
      <c r="N183" t="s">
        <v>99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96">
        <v>41942</v>
      </c>
      <c r="K184">
        <v>500</v>
      </c>
      <c r="L184" t="s">
        <v>97</v>
      </c>
      <c r="M184" s="99" t="s">
        <v>453</v>
      </c>
      <c r="N184" t="s">
        <v>99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96">
        <v>41942</v>
      </c>
      <c r="K185">
        <v>500</v>
      </c>
      <c r="L185" t="s">
        <v>97</v>
      </c>
      <c r="M185" s="99" t="s">
        <v>454</v>
      </c>
      <c r="N185" t="s">
        <v>99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96">
        <v>41981</v>
      </c>
      <c r="K186">
        <v>200</v>
      </c>
      <c r="L186" t="s">
        <v>97</v>
      </c>
      <c r="M186" s="99" t="s">
        <v>455</v>
      </c>
      <c r="N186" t="s">
        <v>99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96">
        <v>41981</v>
      </c>
      <c r="K187">
        <v>1000</v>
      </c>
      <c r="L187" t="s">
        <v>97</v>
      </c>
      <c r="M187" s="99" t="s">
        <v>456</v>
      </c>
      <c r="N187" t="s">
        <v>99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96">
        <v>42002</v>
      </c>
      <c r="K188">
        <v>1000</v>
      </c>
      <c r="L188" t="s">
        <v>97</v>
      </c>
      <c r="M188" s="99" t="s">
        <v>457</v>
      </c>
      <c r="N188" t="s">
        <v>99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96">
        <v>42065</v>
      </c>
      <c r="K189">
        <v>1000</v>
      </c>
      <c r="L189" t="s">
        <v>97</v>
      </c>
      <c r="M189" s="99" t="s">
        <v>458</v>
      </c>
      <c r="N189" t="s">
        <v>64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96">
        <v>42191</v>
      </c>
      <c r="K190">
        <v>999</v>
      </c>
      <c r="L190" t="s">
        <v>97</v>
      </c>
      <c r="M190" s="99" t="s">
        <v>218</v>
      </c>
      <c r="N190" t="s">
        <v>99</v>
      </c>
      <c r="AB190" s="99"/>
      <c r="AC190" s="99" t="s">
        <v>459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96">
        <v>42342</v>
      </c>
      <c r="K191">
        <v>999</v>
      </c>
      <c r="L191" t="s">
        <v>97</v>
      </c>
      <c r="M191" s="99" t="s">
        <v>460</v>
      </c>
      <c r="N191" t="s">
        <v>64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96">
        <v>42367</v>
      </c>
      <c r="K192">
        <v>416</v>
      </c>
      <c r="L192" t="s">
        <v>462</v>
      </c>
      <c r="M192" s="99" t="s">
        <v>463</v>
      </c>
      <c r="N192" t="s">
        <v>99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96">
        <v>42384</v>
      </c>
      <c r="K193">
        <v>499</v>
      </c>
      <c r="L193" t="s">
        <v>97</v>
      </c>
      <c r="M193" s="99" t="s">
        <v>221</v>
      </c>
      <c r="N193" t="s">
        <v>99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96">
        <v>42500</v>
      </c>
      <c r="K194">
        <v>500</v>
      </c>
      <c r="L194" t="s">
        <v>97</v>
      </c>
      <c r="M194" s="99" t="s">
        <v>465</v>
      </c>
      <c r="N194" t="s">
        <v>99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96">
        <v>42548</v>
      </c>
      <c r="K195">
        <v>500</v>
      </c>
      <c r="L195" t="s">
        <v>97</v>
      </c>
      <c r="M195" s="99" t="s">
        <v>467</v>
      </c>
      <c r="N195" t="s">
        <v>99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96">
        <v>42591</v>
      </c>
      <c r="K196">
        <v>500</v>
      </c>
      <c r="L196" t="s">
        <v>97</v>
      </c>
      <c r="M196" s="99" t="s">
        <v>468</v>
      </c>
      <c r="N196" t="s">
        <v>99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96">
        <v>42607</v>
      </c>
      <c r="K197">
        <v>1000</v>
      </c>
      <c r="L197" t="s">
        <v>97</v>
      </c>
      <c r="M197" s="99" t="s">
        <v>470</v>
      </c>
      <c r="N197" t="s">
        <v>99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10" sqref="T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8" t="s">
        <v>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330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1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330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24" t="s">
        <v>63</v>
      </c>
      <c r="B7" s="225"/>
      <c r="C7" s="225"/>
      <c r="D7" s="226"/>
      <c r="E7" s="227">
        <f>E3-E6</f>
        <v>330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131</v>
      </c>
      <c r="C10" s="99" t="s">
        <v>472</v>
      </c>
      <c r="D10" s="99" t="s">
        <v>664</v>
      </c>
      <c r="E10" s="99" t="s">
        <v>665</v>
      </c>
      <c r="F10" s="125">
        <v>41541</v>
      </c>
      <c r="G10">
        <v>330</v>
      </c>
      <c r="H10" s="99" t="s">
        <v>462</v>
      </c>
      <c r="I10" s="99" t="s">
        <v>666</v>
      </c>
      <c r="J10" s="99" t="s">
        <v>99</v>
      </c>
      <c r="K10" s="99"/>
      <c r="L10"/>
      <c r="M10"/>
      <c r="N10"/>
      <c r="O10"/>
      <c r="P10" s="96"/>
      <c r="Q10"/>
      <c r="R10"/>
      <c r="S10"/>
      <c r="T10" s="2" t="s">
        <v>672</v>
      </c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T10" sqref="T10"/>
    </sheetView>
  </sheetViews>
  <sheetFormatPr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1</v>
      </c>
    </row>
    <row r="2" spans="1:24" ht="33" customHeight="1" thickBot="1" x14ac:dyDescent="0.25">
      <c r="A2" s="228" t="s">
        <v>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16" t="s">
        <v>62</v>
      </c>
      <c r="B3" s="217"/>
      <c r="C3" s="217"/>
      <c r="D3" s="218"/>
      <c r="E3" s="219">
        <v>500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16" t="s">
        <v>71</v>
      </c>
      <c r="B4" s="217"/>
      <c r="C4" s="217"/>
      <c r="D4" s="218"/>
      <c r="E4" s="231">
        <f>COUNTIF(A10:A100,"&lt;&gt;"&amp;"")</f>
        <v>1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16" t="s">
        <v>72</v>
      </c>
      <c r="B5" s="217"/>
      <c r="C5" s="217"/>
      <c r="D5" s="218"/>
      <c r="E5" s="219">
        <f>SUMIF(G10:G100,"&lt;&gt;"&amp;"")</f>
        <v>500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16" t="s">
        <v>73</v>
      </c>
      <c r="B6" s="222"/>
      <c r="C6" s="222"/>
      <c r="D6" s="223"/>
      <c r="E6" s="219">
        <f>SUMIF(B10:B100,"&lt;&gt;"&amp;"ΑΚΥΡΩΣΗ",G10:G100)</f>
        <v>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24" t="s">
        <v>63</v>
      </c>
      <c r="B7" s="225"/>
      <c r="C7" s="225"/>
      <c r="D7" s="226"/>
      <c r="E7" s="219">
        <f>E3-E6</f>
        <v>500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75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0</v>
      </c>
    </row>
    <row r="10" spans="1:24" ht="153.75" thickBot="1" x14ac:dyDescent="0.25">
      <c r="A10" s="102">
        <v>1</v>
      </c>
      <c r="B10" s="102" t="s">
        <v>131</v>
      </c>
      <c r="C10" s="102" t="s">
        <v>472</v>
      </c>
      <c r="D10" s="102" t="s">
        <v>473</v>
      </c>
      <c r="E10" s="102" t="s">
        <v>474</v>
      </c>
      <c r="F10" s="103">
        <v>38457</v>
      </c>
      <c r="G10" s="102">
        <v>500</v>
      </c>
      <c r="H10" s="102" t="s">
        <v>97</v>
      </c>
      <c r="I10" s="104" t="s">
        <v>475</v>
      </c>
      <c r="J10" s="102" t="s">
        <v>99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 t="s">
        <v>672</v>
      </c>
      <c r="U10" s="102"/>
      <c r="V10" s="102"/>
      <c r="W10" s="101">
        <v>0</v>
      </c>
      <c r="X10" s="93"/>
    </row>
    <row r="11" spans="1:24" ht="13.5" thickBot="1" x14ac:dyDescent="0.25">
      <c r="W11" s="93" t="s">
        <v>88</v>
      </c>
      <c r="X11" s="93">
        <f>COUNTIFS(P10:P264,"&lt;&gt;"&amp;"",B10:B264,"&lt;&gt;"&amp;"ΑΚΥΡΩΣΗ")</f>
        <v>0</v>
      </c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4" sqref="T2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8" t="s">
        <v>11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1320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1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1320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1320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24" t="s">
        <v>63</v>
      </c>
      <c r="B7" s="225"/>
      <c r="C7" s="225"/>
      <c r="D7" s="226"/>
      <c r="E7" s="231">
        <v>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148</v>
      </c>
      <c r="C10" s="99" t="s">
        <v>472</v>
      </c>
      <c r="D10" s="99" t="s">
        <v>638</v>
      </c>
      <c r="E10" s="99" t="s">
        <v>639</v>
      </c>
      <c r="F10" s="125">
        <v>36409</v>
      </c>
      <c r="G10">
        <v>1320</v>
      </c>
      <c r="H10" s="99" t="s">
        <v>97</v>
      </c>
      <c r="I10" s="99" t="s">
        <v>640</v>
      </c>
      <c r="J10" s="99" t="s">
        <v>99</v>
      </c>
      <c r="K10" s="96">
        <v>41095</v>
      </c>
      <c r="L10" s="96">
        <v>36409</v>
      </c>
      <c r="M10" s="96">
        <v>36409</v>
      </c>
      <c r="N10" s="125">
        <v>41773</v>
      </c>
      <c r="O10" s="125"/>
      <c r="P10"/>
      <c r="Q10"/>
      <c r="R10"/>
      <c r="S10"/>
      <c r="T10"/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5"/>
      <c r="G12"/>
      <c r="H12"/>
      <c r="I12" s="99"/>
      <c r="J12" s="99"/>
      <c r="K12" s="125"/>
      <c r="L12" s="125"/>
      <c r="M12" s="125"/>
      <c r="N12" s="125"/>
      <c r="O12" s="125"/>
      <c r="P12" s="125"/>
      <c r="Q12" s="125"/>
      <c r="R12"/>
      <c r="S12"/>
      <c r="T12"/>
      <c r="U12"/>
      <c r="V12"/>
      <c r="W12" s="138" t="s">
        <v>558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V21" sqref="V2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28" t="s">
        <v>13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1830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3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1885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1885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4" t="s">
        <v>63</v>
      </c>
      <c r="B7" s="225"/>
      <c r="C7" s="225"/>
      <c r="D7" s="226"/>
      <c r="E7" s="231">
        <v>845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985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985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985</v>
      </c>
    </row>
    <row r="10" spans="1:27" ht="112.5" customHeight="1" thickBot="1" x14ac:dyDescent="0.25">
      <c r="A10">
        <v>1</v>
      </c>
      <c r="B10" s="99" t="s">
        <v>92</v>
      </c>
      <c r="C10" s="99" t="s">
        <v>472</v>
      </c>
      <c r="D10" s="99" t="s">
        <v>641</v>
      </c>
      <c r="E10" s="99" t="s">
        <v>642</v>
      </c>
      <c r="F10" s="125">
        <v>35853</v>
      </c>
      <c r="G10">
        <v>900</v>
      </c>
      <c r="H10" s="99" t="s">
        <v>97</v>
      </c>
      <c r="I10" s="99" t="s">
        <v>643</v>
      </c>
      <c r="J10" s="99" t="s">
        <v>99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900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644</v>
      </c>
      <c r="E11" s="99" t="s">
        <v>645</v>
      </c>
      <c r="F11" s="125">
        <v>37164</v>
      </c>
      <c r="G11">
        <v>600</v>
      </c>
      <c r="H11"/>
      <c r="I11" s="99" t="s">
        <v>480</v>
      </c>
      <c r="J11" s="99" t="s">
        <v>64</v>
      </c>
      <c r="K11" s="125">
        <v>37164</v>
      </c>
      <c r="L11" s="125">
        <v>37164</v>
      </c>
      <c r="M11" s="125">
        <v>37164</v>
      </c>
      <c r="N11" s="125">
        <v>37287</v>
      </c>
      <c r="O11" s="125">
        <v>37533</v>
      </c>
      <c r="P11" s="125">
        <v>37909</v>
      </c>
      <c r="Q11" s="125">
        <v>38191</v>
      </c>
      <c r="R11">
        <v>600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600</v>
      </c>
    </row>
    <row r="12" spans="1:27" ht="63.75" x14ac:dyDescent="0.2">
      <c r="A12">
        <v>3</v>
      </c>
      <c r="B12" s="99" t="s">
        <v>477</v>
      </c>
      <c r="C12" s="99" t="s">
        <v>472</v>
      </c>
      <c r="D12" s="99" t="s">
        <v>486</v>
      </c>
      <c r="E12" s="99" t="s">
        <v>646</v>
      </c>
      <c r="F12" s="125">
        <v>40155</v>
      </c>
      <c r="G12">
        <v>385</v>
      </c>
      <c r="H12"/>
      <c r="I12" s="99" t="s">
        <v>480</v>
      </c>
      <c r="J12" s="99" t="s">
        <v>64</v>
      </c>
      <c r="K12" s="125">
        <v>40155</v>
      </c>
      <c r="L12" s="125">
        <v>40155</v>
      </c>
      <c r="M12" s="125">
        <v>40155</v>
      </c>
      <c r="N12" s="125">
        <v>41180</v>
      </c>
      <c r="O12" s="125">
        <v>40155</v>
      </c>
      <c r="P12" s="125">
        <v>40155</v>
      </c>
      <c r="Q12" s="125">
        <v>37622</v>
      </c>
      <c r="R12">
        <v>385</v>
      </c>
      <c r="S12"/>
      <c r="T12"/>
      <c r="U12"/>
      <c r="V12"/>
      <c r="W12"/>
      <c r="X12" s="102">
        <f>SUMIFS(R10:R249,P10:P249,"&lt;&gt;"&amp;"",B10:B249,"&lt;&gt;"&amp;"ΑΚΥΡΩΣΗ")</f>
        <v>985</v>
      </c>
      <c r="AA12" s="3">
        <f t="shared" si="0"/>
        <v>385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E15" sqref="E15"/>
    </sheetView>
  </sheetViews>
  <sheetFormatPr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4</v>
      </c>
    </row>
    <row r="2" spans="1:27" ht="33" customHeight="1" thickBot="1" x14ac:dyDescent="0.25">
      <c r="A2" s="228" t="s">
        <v>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3</v>
      </c>
    </row>
    <row r="3" spans="1:27" ht="37.5" customHeight="1" thickBot="1" x14ac:dyDescent="0.25">
      <c r="A3" s="216" t="s">
        <v>636</v>
      </c>
      <c r="B3" s="217"/>
      <c r="C3" s="217"/>
      <c r="D3" s="218"/>
      <c r="E3" s="219">
        <v>2720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3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COUNTIF(A10:A100,"&lt;&gt;"&amp;"")</f>
        <v>4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COUNTIFS(N10:N264,"&lt;&gt;"&amp;"",B10:B264,"&lt;&gt;"&amp;"ΑΚΥΡΩΣΗ")</f>
        <v>3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SUMIF(G10:G100,"&lt;&gt;"&amp;"")</f>
        <v>2545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3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SUMIF(B10:B100,"&lt;&gt;"&amp;"ΑΚΥΡΩΣΗ",G10:G100)</f>
        <v>1225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3</v>
      </c>
    </row>
    <row r="7" spans="1:27" ht="54" customHeight="1" thickBot="1" x14ac:dyDescent="0.25">
      <c r="A7" s="224" t="s">
        <v>63</v>
      </c>
      <c r="B7" s="225"/>
      <c r="C7" s="225"/>
      <c r="D7" s="226"/>
      <c r="E7" s="219">
        <f>E3-E6</f>
        <v>1495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1225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1225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1225</v>
      </c>
    </row>
    <row r="10" spans="1:27" ht="77.25" thickBot="1" x14ac:dyDescent="0.25">
      <c r="A10" s="102">
        <v>1</v>
      </c>
      <c r="B10" s="105" t="s">
        <v>477</v>
      </c>
      <c r="C10" s="102" t="s">
        <v>472</v>
      </c>
      <c r="D10" s="102" t="s">
        <v>478</v>
      </c>
      <c r="E10" s="102" t="s">
        <v>479</v>
      </c>
      <c r="F10" s="103">
        <v>35333</v>
      </c>
      <c r="G10" s="102">
        <v>500</v>
      </c>
      <c r="H10" s="102"/>
      <c r="I10" s="104" t="s">
        <v>480</v>
      </c>
      <c r="J10" s="102" t="s">
        <v>64</v>
      </c>
      <c r="K10" s="103">
        <v>35333</v>
      </c>
      <c r="L10" s="103">
        <v>35333</v>
      </c>
      <c r="M10" s="103">
        <v>35333</v>
      </c>
      <c r="N10" s="103">
        <v>35755</v>
      </c>
      <c r="O10" s="103">
        <v>35333</v>
      </c>
      <c r="P10" s="103">
        <v>36451</v>
      </c>
      <c r="Q10" s="103">
        <v>36837</v>
      </c>
      <c r="R10" s="102">
        <v>500</v>
      </c>
      <c r="S10" s="104"/>
      <c r="T10" s="104"/>
      <c r="U10" s="102"/>
      <c r="V10" s="102"/>
      <c r="W10" s="66" t="s">
        <v>90</v>
      </c>
      <c r="X10" s="93">
        <f>SUMIFS(G10:G249,P10:P249,"&lt;&gt;"&amp;"",B10:B249,"&lt;&gt;"&amp;"ΑΚΥΡΩΣΗ")</f>
        <v>1225</v>
      </c>
      <c r="AA10" s="3">
        <f>IF(R10="",(SUMIFS(G10,B10,"&lt;&gt;"&amp;"ΑΚΥΡΩΣΗ",B10,"&lt;&gt;"&amp;"ΥΠΟΒΟΛΗ ΑΙΤΗΣΗΣ")),R10)</f>
        <v>500</v>
      </c>
    </row>
    <row r="11" spans="1:27" ht="127.5" x14ac:dyDescent="0.2">
      <c r="A11" s="105">
        <v>2</v>
      </c>
      <c r="B11" s="105" t="s">
        <v>477</v>
      </c>
      <c r="C11" s="105" t="s">
        <v>472</v>
      </c>
      <c r="D11" s="105" t="s">
        <v>481</v>
      </c>
      <c r="E11" s="105" t="s">
        <v>482</v>
      </c>
      <c r="F11" s="124">
        <v>36795</v>
      </c>
      <c r="G11" s="106">
        <v>450</v>
      </c>
      <c r="H11" s="106"/>
      <c r="I11" s="106" t="s">
        <v>480</v>
      </c>
      <c r="J11" s="106" t="s">
        <v>64</v>
      </c>
      <c r="K11" s="124">
        <v>36795</v>
      </c>
      <c r="L11" s="124">
        <v>36795</v>
      </c>
      <c r="M11" s="124">
        <v>36795</v>
      </c>
      <c r="N11" s="124">
        <v>36609</v>
      </c>
      <c r="O11" s="124">
        <v>36795</v>
      </c>
      <c r="P11" s="124">
        <v>37194</v>
      </c>
      <c r="Q11" s="124">
        <v>37654</v>
      </c>
      <c r="R11" s="106">
        <v>450</v>
      </c>
      <c r="S11" s="106"/>
      <c r="T11" s="106"/>
      <c r="U11" s="106"/>
      <c r="V11" s="106"/>
      <c r="W11"/>
      <c r="X11" s="67">
        <f>COUNTIFS(P10:P249,"&lt;&gt;"&amp;"",B10:B249,"&lt;&gt;"&amp;"ΑΚΥΡΩΣΗ")</f>
        <v>3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153" x14ac:dyDescent="0.2">
      <c r="A12" s="102">
        <v>3</v>
      </c>
      <c r="B12" s="105" t="s">
        <v>131</v>
      </c>
      <c r="C12" s="105" t="s">
        <v>472</v>
      </c>
      <c r="D12" s="105" t="s">
        <v>483</v>
      </c>
      <c r="E12" s="105" t="s">
        <v>484</v>
      </c>
      <c r="F12" s="124">
        <v>37750</v>
      </c>
      <c r="G12" s="106">
        <v>1320</v>
      </c>
      <c r="H12" s="106" t="s">
        <v>97</v>
      </c>
      <c r="I12" s="106" t="s">
        <v>485</v>
      </c>
      <c r="J12" s="106" t="s">
        <v>99</v>
      </c>
      <c r="K12" s="124"/>
      <c r="L12" s="124"/>
      <c r="M12" s="124"/>
      <c r="N12" s="124"/>
      <c r="O12" s="124"/>
      <c r="P12" s="124"/>
      <c r="Q12" s="124"/>
      <c r="R12" s="106"/>
      <c r="S12" s="106"/>
      <c r="T12" s="2" t="s">
        <v>672</v>
      </c>
      <c r="U12" s="106"/>
      <c r="V12" s="106"/>
      <c r="W12" s="138" t="s">
        <v>558</v>
      </c>
      <c r="X12" s="102">
        <f>SUMIFS(R10:R249,P10:P249,"&lt;&gt;"&amp;"",B10:B249,"&lt;&gt;"&amp;"ΑΚΥΡΩΣΗ")</f>
        <v>1225</v>
      </c>
      <c r="AA12" s="3">
        <f t="shared" si="0"/>
        <v>0</v>
      </c>
    </row>
    <row r="13" spans="1:27" ht="76.5" x14ac:dyDescent="0.2">
      <c r="A13" s="105">
        <v>4</v>
      </c>
      <c r="B13" s="105" t="s">
        <v>477</v>
      </c>
      <c r="C13" s="105" t="s">
        <v>472</v>
      </c>
      <c r="D13" s="105" t="s">
        <v>486</v>
      </c>
      <c r="E13" s="105" t="s">
        <v>487</v>
      </c>
      <c r="F13" s="124">
        <v>39846</v>
      </c>
      <c r="G13" s="106">
        <v>275</v>
      </c>
      <c r="H13" s="106"/>
      <c r="I13" s="106" t="s">
        <v>480</v>
      </c>
      <c r="J13" s="106" t="s">
        <v>64</v>
      </c>
      <c r="K13" s="124">
        <v>39846</v>
      </c>
      <c r="L13" s="124">
        <v>39846</v>
      </c>
      <c r="M13" s="124">
        <v>39846</v>
      </c>
      <c r="N13" s="124">
        <v>39846</v>
      </c>
      <c r="O13" s="124">
        <v>39846</v>
      </c>
      <c r="P13" s="124">
        <v>41745</v>
      </c>
      <c r="Q13" s="124">
        <v>37957</v>
      </c>
      <c r="R13" s="106">
        <v>275</v>
      </c>
      <c r="S13" s="106"/>
      <c r="T13" s="106"/>
      <c r="U13" s="106"/>
      <c r="V13" s="106"/>
      <c r="W13" s="102"/>
      <c r="X13" s="102">
        <f>COUNTIFS(Q10:Q249,"&lt;&gt;"&amp;"",B10:B249,"&lt;&gt;"&amp;"ΑΚΥΡΩΣΗ")</f>
        <v>3</v>
      </c>
      <c r="AA13" s="3">
        <f t="shared" si="0"/>
        <v>275</v>
      </c>
    </row>
    <row r="14" spans="1:27" x14ac:dyDescent="0.2">
      <c r="W14" s="102"/>
      <c r="X14" s="102"/>
      <c r="AA14" s="3">
        <f t="shared" si="0"/>
        <v>0</v>
      </c>
    </row>
    <row r="15" spans="1:27" x14ac:dyDescent="0.2">
      <c r="W15"/>
      <c r="X15"/>
      <c r="AA15" s="3">
        <f t="shared" si="0"/>
        <v>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5" sqref="T2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COUNTIF(A10:A131,"&lt;&gt;"&amp;"")</f>
        <v>2</v>
      </c>
    </row>
    <row r="2" spans="1:27" ht="33" customHeight="1" thickBot="1" x14ac:dyDescent="0.25">
      <c r="A2" s="228" t="s">
        <v>16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16" t="s">
        <v>62</v>
      </c>
      <c r="B3" s="217"/>
      <c r="C3" s="217"/>
      <c r="D3" s="218"/>
      <c r="E3" s="219">
        <v>670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COUNTIF(A10:A131,"&lt;&gt;"&amp;"")</f>
        <v>2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SUMIF(G10:G131,"&lt;&gt;"&amp;"")</f>
        <v>665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SUM(AA10:AA75)</f>
        <v>665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24" t="s">
        <v>63</v>
      </c>
      <c r="B7" s="225"/>
      <c r="C7" s="225"/>
      <c r="D7" s="226"/>
      <c r="E7" s="231">
        <v>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486</v>
      </c>
      <c r="E10" s="99" t="s">
        <v>647</v>
      </c>
      <c r="F10" s="125">
        <v>39609</v>
      </c>
      <c r="G10">
        <v>500</v>
      </c>
      <c r="H10"/>
      <c r="I10" s="99" t="s">
        <v>480</v>
      </c>
      <c r="J10" s="99" t="s">
        <v>64</v>
      </c>
      <c r="K10" s="125">
        <v>39609</v>
      </c>
      <c r="L10" s="125">
        <v>39609</v>
      </c>
      <c r="M10" s="125">
        <v>39609</v>
      </c>
      <c r="N10" s="125">
        <v>39609</v>
      </c>
      <c r="O10" s="125">
        <v>40402</v>
      </c>
      <c r="P10" s="125">
        <v>40500</v>
      </c>
      <c r="Q10" s="125">
        <v>37622</v>
      </c>
      <c r="R10">
        <v>500</v>
      </c>
      <c r="S10"/>
      <c r="T10"/>
      <c r="U10"/>
      <c r="V10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486</v>
      </c>
      <c r="E11" s="99" t="s">
        <v>648</v>
      </c>
      <c r="F11" s="125">
        <v>39609</v>
      </c>
      <c r="G11">
        <v>165</v>
      </c>
      <c r="H11"/>
      <c r="I11" s="99" t="s">
        <v>480</v>
      </c>
      <c r="J11" s="99" t="s">
        <v>64</v>
      </c>
      <c r="K11" s="125">
        <v>39609</v>
      </c>
      <c r="L11" s="125">
        <v>39609</v>
      </c>
      <c r="M11" s="125">
        <v>39609</v>
      </c>
      <c r="N11" s="125">
        <v>39609</v>
      </c>
      <c r="O11" s="125">
        <v>39609</v>
      </c>
      <c r="P11" s="125">
        <v>40246</v>
      </c>
      <c r="Q11" s="125">
        <v>37622</v>
      </c>
      <c r="R11">
        <v>165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5"/>
      <c r="G12"/>
      <c r="H12"/>
      <c r="I12" s="99"/>
      <c r="J12" s="99"/>
      <c r="K12" s="125"/>
      <c r="L12" s="125"/>
      <c r="M12" s="125"/>
      <c r="N12" s="125"/>
      <c r="O12" s="125"/>
      <c r="P12" s="125"/>
      <c r="Q12" s="125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D14" sqref="D1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28" t="s">
        <v>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16" t="s">
        <v>637</v>
      </c>
      <c r="B3" s="217"/>
      <c r="C3" s="217"/>
      <c r="D3" s="218"/>
      <c r="E3" s="219">
        <v>26000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COUNTIF(A10:A100,"&lt;&gt;"&amp;"")</f>
        <v>8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SUMIF(G10:G100,"&lt;&gt;"&amp;"")</f>
        <v>21700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SUM(AA10:AA17)</f>
        <v>17000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24" t="s">
        <v>63</v>
      </c>
      <c r="B7" s="225"/>
      <c r="C7" s="225"/>
      <c r="D7" s="226"/>
      <c r="E7" s="219">
        <v>10800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15800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15800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15800</v>
      </c>
    </row>
    <row r="10" spans="1:27" ht="80.2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488</v>
      </c>
      <c r="E10" s="104" t="s">
        <v>489</v>
      </c>
      <c r="F10" s="126">
        <v>36425</v>
      </c>
      <c r="G10" s="102">
        <v>4200</v>
      </c>
      <c r="H10" s="102"/>
      <c r="I10" s="104" t="s">
        <v>480</v>
      </c>
      <c r="J10" s="104" t="s">
        <v>64</v>
      </c>
      <c r="K10" s="126">
        <v>36425</v>
      </c>
      <c r="L10" s="126">
        <v>36425</v>
      </c>
      <c r="M10" s="126">
        <v>36425</v>
      </c>
      <c r="N10" s="126">
        <v>36699</v>
      </c>
      <c r="O10" s="126">
        <v>37074</v>
      </c>
      <c r="P10" s="126">
        <v>37074</v>
      </c>
      <c r="Q10" s="126">
        <v>37386</v>
      </c>
      <c r="R10" s="102">
        <v>4000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477</v>
      </c>
      <c r="C11" s="104" t="s">
        <v>472</v>
      </c>
      <c r="D11" s="104" t="s">
        <v>488</v>
      </c>
      <c r="E11" s="104" t="s">
        <v>490</v>
      </c>
      <c r="F11" s="126">
        <v>36736</v>
      </c>
      <c r="G11" s="102">
        <v>4200</v>
      </c>
      <c r="H11" s="102"/>
      <c r="I11" s="104" t="s">
        <v>480</v>
      </c>
      <c r="J11" s="104" t="s">
        <v>64</v>
      </c>
      <c r="K11" s="126">
        <v>36736</v>
      </c>
      <c r="L11" s="126">
        <v>36736</v>
      </c>
      <c r="M11" s="126">
        <v>36736</v>
      </c>
      <c r="N11" s="126">
        <v>36859</v>
      </c>
      <c r="O11" s="126">
        <v>36736</v>
      </c>
      <c r="P11" s="126">
        <v>37159</v>
      </c>
      <c r="Q11" s="126">
        <v>37316</v>
      </c>
      <c r="R11" s="102">
        <v>4000</v>
      </c>
      <c r="S11" s="102"/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1" x14ac:dyDescent="0.2">
      <c r="A12" s="102">
        <v>3</v>
      </c>
      <c r="B12" s="104" t="s">
        <v>131</v>
      </c>
      <c r="C12" s="104" t="s">
        <v>472</v>
      </c>
      <c r="D12" s="104" t="s">
        <v>483</v>
      </c>
      <c r="E12" s="104" t="s">
        <v>491</v>
      </c>
      <c r="F12" s="126">
        <v>37565</v>
      </c>
      <c r="G12" s="102">
        <v>1700</v>
      </c>
      <c r="H12" s="104" t="s">
        <v>97</v>
      </c>
      <c r="I12" s="104" t="s">
        <v>492</v>
      </c>
      <c r="J12" s="104" t="s">
        <v>99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5" t="s">
        <v>672</v>
      </c>
      <c r="U12" s="102"/>
      <c r="V12" s="102"/>
      <c r="W12" s="138" t="s">
        <v>558</v>
      </c>
      <c r="X12" s="102">
        <f>SUMIFS(R10:R249,P10:P249,"&lt;&gt;"&amp;"",B10:B249,"&lt;&gt;"&amp;"ΑΚΥΡΩΣΗ")</f>
        <v>15200</v>
      </c>
      <c r="AA12" s="3">
        <f t="shared" si="0"/>
        <v>0</v>
      </c>
    </row>
    <row r="13" spans="1:27" ht="51" x14ac:dyDescent="0.2">
      <c r="A13" s="102">
        <v>4</v>
      </c>
      <c r="B13" s="104" t="s">
        <v>131</v>
      </c>
      <c r="C13" s="104" t="s">
        <v>472</v>
      </c>
      <c r="D13" s="104" t="s">
        <v>483</v>
      </c>
      <c r="E13" s="104" t="s">
        <v>493</v>
      </c>
      <c r="F13" s="126">
        <v>38098</v>
      </c>
      <c r="G13" s="102">
        <v>1800</v>
      </c>
      <c r="H13" s="104" t="s">
        <v>97</v>
      </c>
      <c r="I13" s="104" t="s">
        <v>494</v>
      </c>
      <c r="J13" s="104" t="s">
        <v>99</v>
      </c>
      <c r="K13" s="102"/>
      <c r="L13" s="102"/>
      <c r="M13" s="102"/>
      <c r="N13" s="126">
        <v>38098</v>
      </c>
      <c r="O13" s="102"/>
      <c r="P13" s="102"/>
      <c r="Q13" s="102"/>
      <c r="R13" s="102"/>
      <c r="S13" s="102"/>
      <c r="T13" s="2" t="s">
        <v>672</v>
      </c>
      <c r="U13" s="102"/>
      <c r="V13" s="102"/>
      <c r="W13" s="102"/>
      <c r="X13" s="102">
        <f>COUNTIFS(Q10:Q249,"&lt;&gt;"&amp;"",B10:B249,"&lt;&gt;"&amp;"ΑΚΥΡΩΣΗ")</f>
        <v>4</v>
      </c>
      <c r="AA13" s="3">
        <f t="shared" si="0"/>
        <v>0</v>
      </c>
    </row>
    <row r="14" spans="1:27" ht="76.5" x14ac:dyDescent="0.2">
      <c r="A14" s="102">
        <v>5</v>
      </c>
      <c r="B14" s="104" t="s">
        <v>477</v>
      </c>
      <c r="C14" s="104" t="s">
        <v>472</v>
      </c>
      <c r="D14" s="104" t="s">
        <v>483</v>
      </c>
      <c r="E14" s="104" t="s">
        <v>495</v>
      </c>
      <c r="F14" s="126">
        <v>38787</v>
      </c>
      <c r="G14" s="102">
        <v>3800</v>
      </c>
      <c r="H14" s="102"/>
      <c r="I14" s="104" t="s">
        <v>480</v>
      </c>
      <c r="J14" s="104" t="s">
        <v>64</v>
      </c>
      <c r="K14" s="126">
        <v>38787</v>
      </c>
      <c r="L14" s="126">
        <v>38787</v>
      </c>
      <c r="M14" s="126">
        <v>38787</v>
      </c>
      <c r="N14" s="126">
        <v>38734</v>
      </c>
      <c r="O14" s="126">
        <v>38194</v>
      </c>
      <c r="P14" s="126">
        <v>38254</v>
      </c>
      <c r="Q14" s="126">
        <v>38869</v>
      </c>
      <c r="R14" s="102">
        <v>3600</v>
      </c>
      <c r="S14" s="102"/>
      <c r="T14" s="159" t="s">
        <v>673</v>
      </c>
      <c r="U14" s="102"/>
      <c r="V14" s="102"/>
      <c r="W14" s="102"/>
      <c r="X14" s="102"/>
      <c r="AA14" s="3">
        <f t="shared" si="0"/>
        <v>3600</v>
      </c>
    </row>
    <row r="15" spans="1:27" ht="38.25" x14ac:dyDescent="0.2">
      <c r="A15" s="102">
        <v>6</v>
      </c>
      <c r="B15" s="104" t="s">
        <v>92</v>
      </c>
      <c r="C15" s="104" t="s">
        <v>472</v>
      </c>
      <c r="D15" s="104" t="s">
        <v>496</v>
      </c>
      <c r="E15" s="104" t="s">
        <v>497</v>
      </c>
      <c r="F15" s="126">
        <v>39400</v>
      </c>
      <c r="G15" s="102">
        <v>1800</v>
      </c>
      <c r="H15" s="104" t="s">
        <v>97</v>
      </c>
      <c r="I15" s="104" t="s">
        <v>498</v>
      </c>
      <c r="J15" s="104" t="s">
        <v>99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60"/>
      <c r="U15" s="102"/>
      <c r="V15" s="102"/>
      <c r="W15"/>
      <c r="X15"/>
      <c r="AA15" s="3">
        <f t="shared" si="0"/>
        <v>1800</v>
      </c>
    </row>
    <row r="16" spans="1:27" ht="51" x14ac:dyDescent="0.2">
      <c r="A16" s="102">
        <v>7</v>
      </c>
      <c r="B16" s="104" t="s">
        <v>131</v>
      </c>
      <c r="C16" s="104" t="s">
        <v>472</v>
      </c>
      <c r="D16" s="104" t="s">
        <v>499</v>
      </c>
      <c r="E16" s="104" t="s">
        <v>500</v>
      </c>
      <c r="F16" s="126">
        <v>39463</v>
      </c>
      <c r="G16" s="102">
        <v>600</v>
      </c>
      <c r="H16" s="104" t="s">
        <v>97</v>
      </c>
      <c r="I16" s="104" t="s">
        <v>501</v>
      </c>
      <c r="J16" s="104" t="s">
        <v>99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5" t="s">
        <v>672</v>
      </c>
      <c r="U16" s="102"/>
      <c r="V16" s="102"/>
      <c r="W16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477</v>
      </c>
      <c r="C17" s="104" t="s">
        <v>472</v>
      </c>
      <c r="D17" s="104" t="s">
        <v>502</v>
      </c>
      <c r="E17" s="104" t="s">
        <v>503</v>
      </c>
      <c r="F17" s="126">
        <v>39498</v>
      </c>
      <c r="G17" s="102">
        <v>3600</v>
      </c>
      <c r="H17" s="102"/>
      <c r="I17" s="104" t="s">
        <v>480</v>
      </c>
      <c r="J17" s="104" t="s">
        <v>64</v>
      </c>
      <c r="K17" s="126">
        <v>39498</v>
      </c>
      <c r="L17" s="126">
        <v>39498</v>
      </c>
      <c r="M17" s="126">
        <v>39498</v>
      </c>
      <c r="N17" s="126">
        <v>40035</v>
      </c>
      <c r="O17" s="126">
        <v>40267</v>
      </c>
      <c r="P17" s="126">
        <v>40338</v>
      </c>
      <c r="Q17" s="126">
        <v>40506</v>
      </c>
      <c r="R17" s="102">
        <v>3600</v>
      </c>
      <c r="S17" s="102"/>
      <c r="U17" s="102"/>
      <c r="V17" s="102"/>
      <c r="W17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5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zoomScale="50" zoomScaleNormal="75" zoomScaleSheetLayoutView="50" workbookViewId="0">
      <selection activeCell="D11" sqref="D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8" t="s">
        <v>471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54"/>
      <c r="O1" s="54"/>
      <c r="W1" s="93" t="s">
        <v>65</v>
      </c>
      <c r="X1" s="93">
        <f>COUNTIF(A10:A150,"&lt;&gt;"&amp;"")</f>
        <v>6</v>
      </c>
    </row>
    <row r="2" spans="1:27" ht="33" customHeight="1" thickBot="1" x14ac:dyDescent="0.25">
      <c r="A2" s="228" t="s">
        <v>26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16" t="s">
        <v>636</v>
      </c>
      <c r="B3" s="217"/>
      <c r="C3" s="217"/>
      <c r="D3" s="218"/>
      <c r="E3" s="219">
        <v>21000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16" t="s">
        <v>71</v>
      </c>
      <c r="B4" s="217"/>
      <c r="C4" s="217"/>
      <c r="D4" s="218"/>
      <c r="E4" s="231">
        <f>COUNTIF(A10:A100,"&lt;&gt;"&amp;"")</f>
        <v>6</v>
      </c>
      <c r="F4" s="232"/>
      <c r="G4" s="232"/>
      <c r="H4" s="232"/>
      <c r="I4" s="232"/>
      <c r="J4" s="232"/>
      <c r="K4" s="232"/>
      <c r="L4" s="232"/>
      <c r="M4" s="233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16" t="s">
        <v>72</v>
      </c>
      <c r="B5" s="217"/>
      <c r="C5" s="217"/>
      <c r="D5" s="218"/>
      <c r="E5" s="219">
        <f>SUMIF(G10:G100,"&lt;&gt;"&amp;"")</f>
        <v>16450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16" t="s">
        <v>73</v>
      </c>
      <c r="B6" s="222"/>
      <c r="C6" s="222"/>
      <c r="D6" s="223"/>
      <c r="E6" s="219">
        <f>SUMIFS(G10:G100,B10:B100,"&lt;&gt;"&amp;"ΑΚΥΡΩΣΗ",B10:B100,"&lt;&gt;"&amp;"ΥΠΟΒΟΛΗ ΑΙΤΗΣΗΣ")</f>
        <v>13950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70</v>
      </c>
      <c r="X6" s="93">
        <f>COUNTIFS(B10:B264,"&lt;&gt;"&amp;"",B10:B264,"&lt;&gt;"&amp;"ΑΚΥΡΩΣΗ")</f>
        <v>6</v>
      </c>
    </row>
    <row r="7" spans="1:27" ht="54" customHeight="1" thickBot="1" x14ac:dyDescent="0.25">
      <c r="A7" s="224" t="s">
        <v>63</v>
      </c>
      <c r="B7" s="225"/>
      <c r="C7" s="225"/>
      <c r="D7" s="226"/>
      <c r="E7" s="219">
        <f>E3-X8</f>
        <v>7050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74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432</v>
      </c>
      <c r="C10" s="104" t="s">
        <v>472</v>
      </c>
      <c r="D10" s="104" t="s">
        <v>504</v>
      </c>
      <c r="E10" s="104" t="s">
        <v>511</v>
      </c>
      <c r="F10" s="126">
        <v>34002</v>
      </c>
      <c r="G10" s="102">
        <v>2500</v>
      </c>
      <c r="H10" s="104" t="s">
        <v>97</v>
      </c>
      <c r="I10" s="104" t="s">
        <v>512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477</v>
      </c>
      <c r="C11" s="104" t="s">
        <v>472</v>
      </c>
      <c r="D11" s="104" t="s">
        <v>504</v>
      </c>
      <c r="E11" s="104" t="s">
        <v>505</v>
      </c>
      <c r="F11" s="126">
        <v>34951</v>
      </c>
      <c r="G11" s="102">
        <v>225</v>
      </c>
      <c r="H11" s="102"/>
      <c r="I11" s="104" t="s">
        <v>480</v>
      </c>
      <c r="J11" s="104" t="s">
        <v>64</v>
      </c>
      <c r="K11" s="126">
        <v>34951</v>
      </c>
      <c r="L11" s="126">
        <v>34951</v>
      </c>
      <c r="M11" s="126">
        <v>34951</v>
      </c>
      <c r="N11" s="126">
        <v>35299</v>
      </c>
      <c r="O11" s="126">
        <v>35571</v>
      </c>
      <c r="P11" s="126">
        <v>41110</v>
      </c>
      <c r="Q11" s="126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506</v>
      </c>
      <c r="E12" s="104" t="s">
        <v>507</v>
      </c>
      <c r="F12" s="126">
        <v>36788</v>
      </c>
      <c r="G12" s="102">
        <v>4200</v>
      </c>
      <c r="H12" s="102"/>
      <c r="I12" s="104" t="s">
        <v>480</v>
      </c>
      <c r="J12" s="104" t="s">
        <v>64</v>
      </c>
      <c r="K12" s="126">
        <v>36788</v>
      </c>
      <c r="L12" s="126">
        <v>36788</v>
      </c>
      <c r="M12" s="126">
        <v>36788</v>
      </c>
      <c r="N12" s="126">
        <v>37847</v>
      </c>
      <c r="O12" s="126">
        <v>37439</v>
      </c>
      <c r="P12" s="126">
        <v>37712</v>
      </c>
      <c r="Q12" s="126">
        <v>37896</v>
      </c>
      <c r="R12" s="102">
        <v>4200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13950</v>
      </c>
      <c r="AA12" s="3">
        <f t="shared" si="0"/>
        <v>4200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506</v>
      </c>
      <c r="E13" s="104" t="s">
        <v>508</v>
      </c>
      <c r="F13" s="126">
        <v>36788</v>
      </c>
      <c r="G13" s="102">
        <v>4800</v>
      </c>
      <c r="H13" s="102"/>
      <c r="I13" s="104" t="s">
        <v>480</v>
      </c>
      <c r="J13" s="104" t="s">
        <v>64</v>
      </c>
      <c r="K13" s="126">
        <v>36788</v>
      </c>
      <c r="L13" s="126">
        <v>36788</v>
      </c>
      <c r="M13" s="126">
        <v>36788</v>
      </c>
      <c r="N13" s="126">
        <v>37847</v>
      </c>
      <c r="O13" s="126">
        <v>37439</v>
      </c>
      <c r="P13" s="126">
        <v>37712</v>
      </c>
      <c r="Q13" s="126">
        <v>37896</v>
      </c>
      <c r="R13" s="102">
        <v>4800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4800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509</v>
      </c>
      <c r="F14" s="126">
        <v>39785</v>
      </c>
      <c r="G14" s="102">
        <v>2700</v>
      </c>
      <c r="H14" s="102"/>
      <c r="I14" s="104" t="s">
        <v>480</v>
      </c>
      <c r="J14" s="104" t="s">
        <v>64</v>
      </c>
      <c r="K14" s="126">
        <v>39785</v>
      </c>
      <c r="L14" s="126">
        <v>39785</v>
      </c>
      <c r="M14" s="126">
        <v>39785</v>
      </c>
      <c r="N14" s="126">
        <v>39847</v>
      </c>
      <c r="O14" s="126">
        <v>39969</v>
      </c>
      <c r="P14" s="126">
        <v>40309</v>
      </c>
      <c r="Q14" s="126">
        <v>40798</v>
      </c>
      <c r="R14" s="102">
        <v>2700</v>
      </c>
      <c r="S14" s="102"/>
      <c r="T14" s="102"/>
      <c r="U14" s="102"/>
      <c r="V14" s="102"/>
      <c r="W14" s="102"/>
      <c r="X14" s="102"/>
      <c r="AA14" s="3">
        <f t="shared" si="0"/>
        <v>2700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486</v>
      </c>
      <c r="E15" s="104" t="s">
        <v>510</v>
      </c>
      <c r="F15" s="126">
        <v>39846</v>
      </c>
      <c r="G15" s="102">
        <v>2025</v>
      </c>
      <c r="H15" s="102"/>
      <c r="I15" s="104" t="s">
        <v>480</v>
      </c>
      <c r="J15" s="104" t="s">
        <v>64</v>
      </c>
      <c r="K15" s="126">
        <v>39846</v>
      </c>
      <c r="L15" s="126">
        <v>39846</v>
      </c>
      <c r="M15" s="126">
        <v>39846</v>
      </c>
      <c r="N15" s="126">
        <v>41095</v>
      </c>
      <c r="O15" s="126">
        <v>40402</v>
      </c>
      <c r="P15" s="126">
        <v>40500</v>
      </c>
      <c r="Q15" s="126">
        <v>37622</v>
      </c>
      <c r="R15" s="102">
        <v>2025</v>
      </c>
      <c r="S15" s="102"/>
      <c r="T15" s="102"/>
      <c r="U15" s="102"/>
      <c r="V15" s="102"/>
      <c r="W15"/>
      <c r="X15"/>
      <c r="AA15" s="3">
        <f t="shared" si="0"/>
        <v>2025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 s="125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/>
      <c r="I18" s="99"/>
      <c r="J18" s="99"/>
      <c r="K18" s="125"/>
      <c r="L18" s="125"/>
      <c r="M18" s="125"/>
      <c r="N18" s="125"/>
      <c r="O18" s="125"/>
      <c r="P18" s="125"/>
      <c r="Q18" s="125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5"/>
      <c r="G19"/>
      <c r="H19"/>
      <c r="I19" s="99"/>
      <c r="J19" s="99"/>
      <c r="K19" s="125"/>
      <c r="L19" s="125"/>
      <c r="M19" s="125"/>
      <c r="N19" s="125"/>
      <c r="O19" s="125"/>
      <c r="P19" s="125"/>
      <c r="Q19" s="125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6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19</vt:i4>
      </vt:variant>
      <vt:variant>
        <vt:lpstr>Περιοχές με ονόματα</vt:lpstr>
      </vt:variant>
      <vt:variant>
        <vt:i4>23</vt:i4>
      </vt:variant>
    </vt:vector>
  </HeadingPairs>
  <TitlesOfParts>
    <vt:vector size="42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Λαζάρου Μάριος</cp:lastModifiedBy>
  <cp:lastPrinted>2018-01-30T09:07:13Z</cp:lastPrinted>
  <dcterms:created xsi:type="dcterms:W3CDTF">2013-11-20T08:35:16Z</dcterms:created>
  <dcterms:modified xsi:type="dcterms:W3CDTF">2019-07-12T09:43:11Z</dcterms:modified>
</cp:coreProperties>
</file>