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tessis\Desktop\αρχεια αιτηματων προς αναρτηση\2021\01-07-2021\αρχεία προς ανάρτηση\"/>
    </mc:Choice>
  </mc:AlternateContent>
  <bookViews>
    <workbookView xWindow="14385" yWindow="-15" windowWidth="14430" windowHeight="11940" tabRatio="896"/>
  </bookViews>
  <sheets>
    <sheet name="ΟΛΑ ΤΑ ΝΗΣΙΑ ΑΙΟΛΙΚΑ " sheetId="1" r:id="rId1"/>
    <sheet name="ΣΥΜΗ" sheetId="43" r:id="rId2"/>
    <sheet name="ΑΜΟΡΓΟΣ" sheetId="33" r:id="rId3"/>
    <sheet name="ΘΗΡΑ" sheetId="34" r:id="rId4"/>
    <sheet name="ΙΚΑΡΙΑ" sheetId="35" r:id="rId5"/>
    <sheet name="KΑΡΠΑΘΟΣ" sheetId="13" r:id="rId6"/>
    <sheet name="ΚΥΘΝΟΣ" sheetId="36" r:id="rId7"/>
    <sheet name="ΚΩΣ - ΚΑΛΥΜΝΟΣ" sheetId="14" r:id="rId8"/>
    <sheet name="ΛΕΣΒΟΣ" sheetId="15" r:id="rId9"/>
    <sheet name="ΛΗΜΝΟΣ" sheetId="38" r:id="rId10"/>
    <sheet name="ΜΗΛΟΣ" sheetId="37" r:id="rId11"/>
    <sheet name="ΣΑΜΟΣ" sheetId="21" r:id="rId12"/>
    <sheet name="ΠΑΤΜΟΣ" sheetId="40" r:id="rId13"/>
    <sheet name="ΣΙΦΝΟΣ" sheetId="41" r:id="rId14"/>
    <sheet name="ΣΚΥΡΟΣ" sheetId="42" r:id="rId15"/>
    <sheet name="ΧΙΟΣ" sheetId="26" r:id="rId16"/>
    <sheet name="ΡΟΔΟΣ" sheetId="27" r:id="rId17"/>
    <sheet name="ΚΡΗΤΗ " sheetId="28" r:id="rId18"/>
    <sheet name="Sheet1" sheetId="29" state="hidden" r:id="rId19"/>
  </sheets>
  <definedNames>
    <definedName name="_xlnm._FilterDatabase" localSheetId="18" hidden="1">Sheet1!$A$1:$AG$197</definedName>
    <definedName name="_xlnm._FilterDatabase" localSheetId="17" hidden="1">'ΚΡΗΤΗ '!$A$9:$AA$55</definedName>
    <definedName name="_xlnm._FilterDatabase" localSheetId="16" hidden="1">ΡΟΔΟΣ!$A$9:$X$22</definedName>
    <definedName name="_xlnm.Print_Area" localSheetId="5">KΑΡΠΑΘΟΣ!$A$1:$V$15</definedName>
    <definedName name="_xlnm.Print_Area" localSheetId="2">ΑΜΟΡΓΟΣ!$A$1:$V$19</definedName>
    <definedName name="_xlnm.Print_Area" localSheetId="3">ΘΗΡΑ!$A$1:$V$10</definedName>
    <definedName name="_xlnm.Print_Area" localSheetId="4">ΙΚΑΡΙΑ!$A$1:$V$13</definedName>
    <definedName name="_xlnm.Print_Area" localSheetId="17">'ΚΡΗΤΗ '!$A$1:$V$56</definedName>
    <definedName name="_xlnm.Print_Area" localSheetId="6">ΚΥΘΝΟΣ!$A$1:$V$11</definedName>
    <definedName name="_xlnm.Print_Area" localSheetId="7">'ΚΩΣ - ΚΑΛΥΜΝΟΣ'!$A$1:$V$17</definedName>
    <definedName name="_xlnm.Print_Area" localSheetId="8">ΛΕΣΒΟΣ!$A$1:$V$16</definedName>
    <definedName name="_xlnm.Print_Area" localSheetId="9">ΛΗΜΝΟΣ!$A$1:$V$17</definedName>
    <definedName name="_xlnm.Print_Area" localSheetId="10">ΜΗΛΟΣ!$A$1:$V$12</definedName>
    <definedName name="_xlnm.Print_Area" localSheetId="0">'ΟΛΑ ΤΑ ΝΗΣΙΑ ΑΙΟΛΙΚΑ '!$A$1:$Q$51</definedName>
    <definedName name="_xlnm.Print_Area" localSheetId="12">ΠΑΤΜΟΣ!$A$1:$V$10</definedName>
    <definedName name="_xlnm.Print_Area" localSheetId="16">ΡΟΔΟΣ!$A$1:$V$14</definedName>
    <definedName name="_xlnm.Print_Area" localSheetId="11">ΣΑΜΟΣ!$A$1:$V$17</definedName>
    <definedName name="_xlnm.Print_Area" localSheetId="13">ΣΙΦΝΟΣ!$A$1:$V$10</definedName>
    <definedName name="_xlnm.Print_Area" localSheetId="14">ΣΚΥΡΟΣ!$A$1:$V$10</definedName>
    <definedName name="_xlnm.Print_Area" localSheetId="1">ΣΥΜΗ!$A$1:$V$22</definedName>
    <definedName name="_xlnm.Print_Area" localSheetId="15">ΧΙΟΣ!$A$1:$V$27</definedName>
    <definedName name="_xlnm.Print_Titles" localSheetId="5">KΑΡΠΑΘΟΣ!$1:$9</definedName>
    <definedName name="_xlnm.Print_Titles" localSheetId="2">ΑΜΟΡΓΟΣ!$1:$9</definedName>
    <definedName name="_xlnm.Print_Titles" localSheetId="17">'ΚΡΗΤΗ '!$1:$9</definedName>
    <definedName name="_xlnm.Print_Titles" localSheetId="8">ΛΕΣΒΟΣ!$1:$9</definedName>
    <definedName name="_xlnm.Print_Titles" localSheetId="16">ΡΟΔΟΣ!$1:$9</definedName>
  </definedNames>
  <calcPr calcId="162913"/>
</workbook>
</file>

<file path=xl/calcChain.xml><?xml version="1.0" encoding="utf-8"?>
<calcChain xmlns="http://schemas.openxmlformats.org/spreadsheetml/2006/main">
  <c r="AA55" i="28" l="1"/>
  <c r="AA56" i="28"/>
  <c r="AA57" i="28"/>
  <c r="AA58" i="28"/>
  <c r="AA59" i="28"/>
  <c r="AA60" i="28"/>
  <c r="AA61" i="28"/>
  <c r="AA62" i="28"/>
  <c r="AA63" i="28"/>
  <c r="AA64" i="28"/>
  <c r="AA65" i="28"/>
  <c r="AA66" i="28"/>
  <c r="AA67" i="28"/>
  <c r="AA68" i="28"/>
  <c r="AA69" i="28"/>
  <c r="AA70" i="28"/>
  <c r="AA71" i="28"/>
  <c r="AA72" i="28"/>
  <c r="AA73" i="28"/>
  <c r="AA74" i="28"/>
  <c r="AA75" i="28"/>
  <c r="AA76" i="28"/>
  <c r="AA77" i="28"/>
  <c r="AA78" i="28"/>
  <c r="AA79" i="28"/>
  <c r="AA80" i="28"/>
  <c r="AA81" i="28"/>
  <c r="AA82" i="28"/>
  <c r="AA83" i="28"/>
  <c r="AA27" i="26"/>
  <c r="AA26" i="26"/>
  <c r="D17" i="1" l="1"/>
  <c r="X12" i="21" l="1"/>
  <c r="X13" i="21"/>
  <c r="X4" i="28" l="1"/>
  <c r="X6" i="28"/>
  <c r="AA9" i="28"/>
  <c r="AA8" i="28" s="1"/>
  <c r="AA54" i="28"/>
  <c r="AA11" i="38" l="1"/>
  <c r="AA12" i="38"/>
  <c r="AA13" i="38"/>
  <c r="AA10" i="38"/>
  <c r="F43" i="1" l="1"/>
  <c r="D43" i="1"/>
  <c r="AA54" i="43"/>
  <c r="AA53" i="43"/>
  <c r="AA52" i="43"/>
  <c r="AA51" i="43"/>
  <c r="AA50" i="43"/>
  <c r="AA49" i="43"/>
  <c r="AA48" i="43"/>
  <c r="AA47" i="43"/>
  <c r="AA46" i="43"/>
  <c r="AA45" i="43"/>
  <c r="AA44" i="43"/>
  <c r="AA43" i="43"/>
  <c r="AA42" i="43"/>
  <c r="AA41" i="43"/>
  <c r="AA40" i="43"/>
  <c r="AA39" i="43"/>
  <c r="AA38" i="43"/>
  <c r="AA37" i="43"/>
  <c r="AA36" i="43"/>
  <c r="AA35" i="43"/>
  <c r="AA34" i="43"/>
  <c r="AA33" i="43"/>
  <c r="AA32" i="43"/>
  <c r="AA31" i="43"/>
  <c r="AA30" i="43"/>
  <c r="AA29" i="43"/>
  <c r="AA28" i="43"/>
  <c r="AA27" i="43"/>
  <c r="AA26" i="43"/>
  <c r="AA25" i="43"/>
  <c r="AA24" i="43"/>
  <c r="AA23" i="43"/>
  <c r="AA22" i="43"/>
  <c r="AA21" i="43"/>
  <c r="AA20" i="43"/>
  <c r="AA19" i="43"/>
  <c r="AA18" i="43"/>
  <c r="AA17" i="43"/>
  <c r="AA16" i="43"/>
  <c r="AA15" i="43"/>
  <c r="AA14" i="43"/>
  <c r="AA13" i="43"/>
  <c r="X13" i="43"/>
  <c r="P43" i="1" s="1"/>
  <c r="AA12" i="43"/>
  <c r="X12" i="43"/>
  <c r="Q43" i="1" s="1"/>
  <c r="AA11" i="43"/>
  <c r="X11" i="43"/>
  <c r="N43" i="1" s="1"/>
  <c r="AA10" i="43"/>
  <c r="X10" i="43"/>
  <c r="O43" i="1" s="1"/>
  <c r="X9" i="43"/>
  <c r="M43" i="1" s="1"/>
  <c r="X8" i="43"/>
  <c r="K43" i="1" s="1"/>
  <c r="X7" i="43"/>
  <c r="I43" i="1" s="1"/>
  <c r="X6" i="43"/>
  <c r="X5" i="43"/>
  <c r="L43" i="1" s="1"/>
  <c r="E5" i="43"/>
  <c r="G43" i="1" s="1"/>
  <c r="X4" i="43"/>
  <c r="J43" i="1" s="1"/>
  <c r="E4" i="43"/>
  <c r="X3" i="43"/>
  <c r="X2" i="43"/>
  <c r="H43" i="1" s="1"/>
  <c r="X1" i="43"/>
  <c r="D42" i="1"/>
  <c r="AA54" i="42"/>
  <c r="AA53" i="42"/>
  <c r="AA52" i="42"/>
  <c r="AA51" i="42"/>
  <c r="AA50" i="42"/>
  <c r="AA49" i="42"/>
  <c r="AA48" i="42"/>
  <c r="AA47" i="42"/>
  <c r="AA46" i="42"/>
  <c r="AA45" i="42"/>
  <c r="AA44" i="42"/>
  <c r="AA43" i="42"/>
  <c r="AA42" i="42"/>
  <c r="AA41" i="42"/>
  <c r="AA40" i="42"/>
  <c r="AA39" i="42"/>
  <c r="AA38" i="42"/>
  <c r="AA37" i="42"/>
  <c r="AA36" i="42"/>
  <c r="AA35" i="42"/>
  <c r="AA34" i="42"/>
  <c r="AA33" i="42"/>
  <c r="AA32" i="42"/>
  <c r="AA31" i="42"/>
  <c r="AA30" i="42"/>
  <c r="AA29" i="42"/>
  <c r="AA28" i="42"/>
  <c r="AA27" i="42"/>
  <c r="AA26" i="42"/>
  <c r="AA25" i="42"/>
  <c r="AA24" i="42"/>
  <c r="AA23" i="42"/>
  <c r="AA22" i="42"/>
  <c r="AA21" i="42"/>
  <c r="AA20" i="42"/>
  <c r="AA19" i="42"/>
  <c r="AA18" i="42"/>
  <c r="AA17" i="42"/>
  <c r="AA16" i="42"/>
  <c r="AA15" i="42"/>
  <c r="AA14" i="42"/>
  <c r="AA13" i="42"/>
  <c r="X13" i="42"/>
  <c r="P42" i="1" s="1"/>
  <c r="AA12" i="42"/>
  <c r="X12" i="42"/>
  <c r="Q42" i="1" s="1"/>
  <c r="AA11" i="42"/>
  <c r="X11" i="42"/>
  <c r="N42" i="1" s="1"/>
  <c r="AA10" i="42"/>
  <c r="E6" i="42" s="1"/>
  <c r="E7" i="42" s="1"/>
  <c r="E42" i="1" s="1"/>
  <c r="X10" i="42"/>
  <c r="O42" i="1" s="1"/>
  <c r="X9" i="42"/>
  <c r="M42" i="1" s="1"/>
  <c r="X8" i="42"/>
  <c r="K42" i="1" s="1"/>
  <c r="X7" i="42"/>
  <c r="I42" i="1" s="1"/>
  <c r="X6" i="42"/>
  <c r="X5" i="42"/>
  <c r="L42" i="1" s="1"/>
  <c r="E5" i="42"/>
  <c r="G42" i="1" s="1"/>
  <c r="X4" i="42"/>
  <c r="J42" i="1" s="1"/>
  <c r="E4" i="42"/>
  <c r="F42" i="1" s="1"/>
  <c r="X3" i="42"/>
  <c r="X2" i="42"/>
  <c r="H42" i="1" s="1"/>
  <c r="X1" i="42"/>
  <c r="D41" i="1"/>
  <c r="AA54" i="41"/>
  <c r="AA53" i="41"/>
  <c r="AA52" i="41"/>
  <c r="AA51" i="41"/>
  <c r="AA50" i="41"/>
  <c r="AA49" i="41"/>
  <c r="AA48" i="41"/>
  <c r="AA47" i="41"/>
  <c r="AA46" i="41"/>
  <c r="AA45" i="41"/>
  <c r="AA44" i="41"/>
  <c r="AA43" i="41"/>
  <c r="AA42" i="41"/>
  <c r="AA41" i="41"/>
  <c r="AA40" i="41"/>
  <c r="AA39" i="41"/>
  <c r="AA38" i="41"/>
  <c r="AA37" i="41"/>
  <c r="AA36" i="41"/>
  <c r="AA35" i="41"/>
  <c r="AA34" i="41"/>
  <c r="AA33" i="41"/>
  <c r="AA32" i="41"/>
  <c r="AA31" i="41"/>
  <c r="AA30" i="41"/>
  <c r="AA29" i="41"/>
  <c r="AA28" i="41"/>
  <c r="AA27" i="41"/>
  <c r="AA26" i="41"/>
  <c r="AA25" i="41"/>
  <c r="AA24" i="41"/>
  <c r="AA23" i="41"/>
  <c r="AA22" i="41"/>
  <c r="AA21" i="41"/>
  <c r="AA20" i="41"/>
  <c r="AA19" i="41"/>
  <c r="AA18" i="41"/>
  <c r="AA17" i="41"/>
  <c r="AA16" i="41"/>
  <c r="AA15" i="41"/>
  <c r="AA14" i="41"/>
  <c r="AA13" i="41"/>
  <c r="X13" i="41"/>
  <c r="P41" i="1" s="1"/>
  <c r="AA12" i="41"/>
  <c r="X12" i="41"/>
  <c r="Q41" i="1" s="1"/>
  <c r="AA11" i="41"/>
  <c r="X11" i="41"/>
  <c r="N41" i="1" s="1"/>
  <c r="AA10" i="41"/>
  <c r="X10" i="41"/>
  <c r="O41" i="1" s="1"/>
  <c r="X9" i="41"/>
  <c r="M41" i="1" s="1"/>
  <c r="X8" i="41"/>
  <c r="K41" i="1" s="1"/>
  <c r="X7" i="41"/>
  <c r="I41" i="1" s="1"/>
  <c r="X6" i="41"/>
  <c r="X5" i="41"/>
  <c r="L41" i="1" s="1"/>
  <c r="E5" i="41"/>
  <c r="G41" i="1" s="1"/>
  <c r="X4" i="41"/>
  <c r="J41" i="1" s="1"/>
  <c r="E4" i="41"/>
  <c r="F41" i="1" s="1"/>
  <c r="X3" i="41"/>
  <c r="X2" i="41"/>
  <c r="H41" i="1" s="1"/>
  <c r="X1" i="41"/>
  <c r="D49" i="1"/>
  <c r="P39" i="1"/>
  <c r="D39" i="1"/>
  <c r="AA54" i="40"/>
  <c r="AA53" i="40"/>
  <c r="AA52" i="40"/>
  <c r="AA51" i="40"/>
  <c r="AA50" i="40"/>
  <c r="AA49" i="40"/>
  <c r="AA48" i="40"/>
  <c r="AA47" i="40"/>
  <c r="AA46" i="40"/>
  <c r="AA45" i="40"/>
  <c r="AA44" i="40"/>
  <c r="AA43" i="40"/>
  <c r="AA42" i="40"/>
  <c r="AA41" i="40"/>
  <c r="AA40" i="40"/>
  <c r="AA39" i="40"/>
  <c r="AA38" i="40"/>
  <c r="AA37" i="40"/>
  <c r="AA36" i="40"/>
  <c r="AA35" i="40"/>
  <c r="AA34" i="40"/>
  <c r="AA33" i="40"/>
  <c r="AA32" i="40"/>
  <c r="AA31" i="40"/>
  <c r="AA30" i="40"/>
  <c r="AA29" i="40"/>
  <c r="AA28" i="40"/>
  <c r="AA27" i="40"/>
  <c r="AA26" i="40"/>
  <c r="AA25" i="40"/>
  <c r="AA24" i="40"/>
  <c r="AA23" i="40"/>
  <c r="AA22" i="40"/>
  <c r="AA21" i="40"/>
  <c r="AA20" i="40"/>
  <c r="AA19" i="40"/>
  <c r="AA18" i="40"/>
  <c r="AA17" i="40"/>
  <c r="AA16" i="40"/>
  <c r="AA15" i="40"/>
  <c r="AA14" i="40"/>
  <c r="AA13" i="40"/>
  <c r="X13" i="40"/>
  <c r="AA12" i="40"/>
  <c r="X12" i="40"/>
  <c r="Q39" i="1" s="1"/>
  <c r="AA11" i="40"/>
  <c r="X11" i="40"/>
  <c r="N39" i="1" s="1"/>
  <c r="AA10" i="40"/>
  <c r="X10" i="40"/>
  <c r="O39" i="1" s="1"/>
  <c r="X9" i="40"/>
  <c r="M39" i="1" s="1"/>
  <c r="X8" i="40"/>
  <c r="K39" i="1" s="1"/>
  <c r="X7" i="40"/>
  <c r="I39" i="1" s="1"/>
  <c r="X6" i="40"/>
  <c r="X5" i="40"/>
  <c r="L39" i="1" s="1"/>
  <c r="E5" i="40"/>
  <c r="G39" i="1" s="1"/>
  <c r="X4" i="40"/>
  <c r="J39" i="1" s="1"/>
  <c r="E4" i="40"/>
  <c r="F39" i="1" s="1"/>
  <c r="X3" i="40"/>
  <c r="X2" i="40"/>
  <c r="H39" i="1" s="1"/>
  <c r="X1" i="40"/>
  <c r="N33" i="1"/>
  <c r="J33" i="1"/>
  <c r="D33" i="1"/>
  <c r="AA54" i="37"/>
  <c r="AA53" i="37"/>
  <c r="AA52" i="37"/>
  <c r="AA51" i="37"/>
  <c r="AA50" i="37"/>
  <c r="AA49" i="37"/>
  <c r="AA48" i="37"/>
  <c r="AA47" i="37"/>
  <c r="AA46" i="37"/>
  <c r="AA45" i="37"/>
  <c r="AA44" i="37"/>
  <c r="AA43" i="37"/>
  <c r="AA42" i="37"/>
  <c r="AA41" i="37"/>
  <c r="AA40" i="37"/>
  <c r="AA39" i="37"/>
  <c r="AA38" i="37"/>
  <c r="AA37" i="37"/>
  <c r="AA36" i="37"/>
  <c r="AA35" i="37"/>
  <c r="AA34" i="37"/>
  <c r="AA33" i="37"/>
  <c r="AA32" i="37"/>
  <c r="AA31" i="37"/>
  <c r="AA30" i="37"/>
  <c r="AA29" i="37"/>
  <c r="AA28" i="37"/>
  <c r="AA27" i="37"/>
  <c r="AA26" i="37"/>
  <c r="AA25" i="37"/>
  <c r="AA24" i="37"/>
  <c r="AA23" i="37"/>
  <c r="AA22" i="37"/>
  <c r="AA21" i="37"/>
  <c r="AA20" i="37"/>
  <c r="AA19" i="37"/>
  <c r="AA18" i="37"/>
  <c r="AA17" i="37"/>
  <c r="AA16" i="37"/>
  <c r="AA15" i="37"/>
  <c r="AA14" i="37"/>
  <c r="AA13" i="37"/>
  <c r="X13" i="37"/>
  <c r="P33" i="1" s="1"/>
  <c r="AA12" i="37"/>
  <c r="X12" i="37"/>
  <c r="Q33" i="1" s="1"/>
  <c r="AA11" i="37"/>
  <c r="X11" i="37"/>
  <c r="AA10" i="37"/>
  <c r="X10" i="37"/>
  <c r="O33" i="1" s="1"/>
  <c r="X9" i="37"/>
  <c r="M33" i="1" s="1"/>
  <c r="X8" i="37"/>
  <c r="K33" i="1" s="1"/>
  <c r="X7" i="37"/>
  <c r="I33" i="1" s="1"/>
  <c r="X6" i="37"/>
  <c r="X5" i="37"/>
  <c r="L33" i="1" s="1"/>
  <c r="E5" i="37"/>
  <c r="G33" i="1" s="1"/>
  <c r="X4" i="37"/>
  <c r="E4" i="37"/>
  <c r="F33" i="1" s="1"/>
  <c r="X3" i="37"/>
  <c r="X2" i="37"/>
  <c r="H33" i="1" s="1"/>
  <c r="X1" i="37"/>
  <c r="D31" i="1"/>
  <c r="AA54" i="38"/>
  <c r="AA53" i="38"/>
  <c r="AA52" i="38"/>
  <c r="AA51" i="38"/>
  <c r="AA50" i="38"/>
  <c r="AA49" i="38"/>
  <c r="AA48" i="38"/>
  <c r="AA47" i="38"/>
  <c r="AA46" i="38"/>
  <c r="AA45" i="38"/>
  <c r="AA44" i="38"/>
  <c r="AA43" i="38"/>
  <c r="AA42" i="38"/>
  <c r="AA41" i="38"/>
  <c r="AA40" i="38"/>
  <c r="AA39" i="38"/>
  <c r="AA38" i="38"/>
  <c r="AA37" i="38"/>
  <c r="AA36" i="38"/>
  <c r="AA35" i="38"/>
  <c r="AA34" i="38"/>
  <c r="AA33" i="38"/>
  <c r="AA32" i="38"/>
  <c r="AA31" i="38"/>
  <c r="AA30" i="38"/>
  <c r="AA29" i="38"/>
  <c r="AA28" i="38"/>
  <c r="AA27" i="38"/>
  <c r="AA26" i="38"/>
  <c r="AA25" i="38"/>
  <c r="AA24" i="38"/>
  <c r="AA23" i="38"/>
  <c r="AA22" i="38"/>
  <c r="AA21" i="38"/>
  <c r="AA20" i="38"/>
  <c r="AA19" i="38"/>
  <c r="AA18" i="38"/>
  <c r="AA17" i="38"/>
  <c r="AA16" i="38"/>
  <c r="AA15" i="38"/>
  <c r="AA14" i="38"/>
  <c r="X13" i="38"/>
  <c r="P31" i="1" s="1"/>
  <c r="X12" i="38"/>
  <c r="Q31" i="1" s="1"/>
  <c r="X11" i="38"/>
  <c r="N31" i="1" s="1"/>
  <c r="X10" i="38"/>
  <c r="O31" i="1" s="1"/>
  <c r="X9" i="38"/>
  <c r="M31" i="1" s="1"/>
  <c r="X8" i="38"/>
  <c r="K31" i="1" s="1"/>
  <c r="X7" i="38"/>
  <c r="I31" i="1" s="1"/>
  <c r="X6" i="38"/>
  <c r="X5" i="38"/>
  <c r="L31" i="1" s="1"/>
  <c r="E5" i="38"/>
  <c r="G31" i="1" s="1"/>
  <c r="X4" i="38"/>
  <c r="J31" i="1" s="1"/>
  <c r="E4" i="38"/>
  <c r="F31" i="1" s="1"/>
  <c r="X3" i="38"/>
  <c r="X2" i="38"/>
  <c r="H31" i="1" s="1"/>
  <c r="X1" i="38"/>
  <c r="L20" i="1"/>
  <c r="E20" i="1"/>
  <c r="D20" i="1"/>
  <c r="E17" i="1"/>
  <c r="AA54" i="36"/>
  <c r="AA53" i="36"/>
  <c r="AA52" i="36"/>
  <c r="AA51" i="36"/>
  <c r="AA50" i="36"/>
  <c r="AA49" i="36"/>
  <c r="AA48" i="36"/>
  <c r="AA47" i="36"/>
  <c r="AA46" i="36"/>
  <c r="AA45" i="36"/>
  <c r="AA44" i="36"/>
  <c r="AA43" i="36"/>
  <c r="AA42" i="36"/>
  <c r="AA41" i="36"/>
  <c r="AA40" i="36"/>
  <c r="AA39" i="36"/>
  <c r="AA38" i="36"/>
  <c r="AA37" i="36"/>
  <c r="AA36" i="36"/>
  <c r="AA35" i="36"/>
  <c r="AA34" i="36"/>
  <c r="AA33" i="36"/>
  <c r="AA32" i="36"/>
  <c r="AA31" i="36"/>
  <c r="AA30" i="36"/>
  <c r="AA29" i="36"/>
  <c r="AA28" i="36"/>
  <c r="AA27" i="36"/>
  <c r="AA26" i="36"/>
  <c r="AA25" i="36"/>
  <c r="AA24" i="36"/>
  <c r="AA23" i="36"/>
  <c r="AA22" i="36"/>
  <c r="AA21" i="36"/>
  <c r="AA20" i="36"/>
  <c r="AA19" i="36"/>
  <c r="AA18" i="36"/>
  <c r="AA17" i="36"/>
  <c r="AA16" i="36"/>
  <c r="AA15" i="36"/>
  <c r="AA14" i="36"/>
  <c r="AA13" i="36"/>
  <c r="X13" i="36"/>
  <c r="P20" i="1" s="1"/>
  <c r="AA12" i="36"/>
  <c r="X12" i="36"/>
  <c r="Q20" i="1" s="1"/>
  <c r="AA11" i="36"/>
  <c r="X11" i="36"/>
  <c r="N20" i="1" s="1"/>
  <c r="AA10" i="36"/>
  <c r="X10" i="36"/>
  <c r="O20" i="1" s="1"/>
  <c r="X9" i="36"/>
  <c r="M20" i="1" s="1"/>
  <c r="X8" i="36"/>
  <c r="K20" i="1" s="1"/>
  <c r="X7" i="36"/>
  <c r="I20" i="1" s="1"/>
  <c r="X6" i="36"/>
  <c r="X5" i="36"/>
  <c r="E5" i="36"/>
  <c r="G20" i="1" s="1"/>
  <c r="X4" i="36"/>
  <c r="J20" i="1" s="1"/>
  <c r="E4" i="36"/>
  <c r="X3" i="36"/>
  <c r="X2" i="36"/>
  <c r="H20" i="1" s="1"/>
  <c r="X1" i="36"/>
  <c r="AA54" i="35"/>
  <c r="AA53" i="35"/>
  <c r="AA52" i="35"/>
  <c r="AA51" i="35"/>
  <c r="AA50" i="35"/>
  <c r="AA49" i="35"/>
  <c r="AA48" i="35"/>
  <c r="AA47" i="35"/>
  <c r="AA46" i="35"/>
  <c r="AA45" i="35"/>
  <c r="AA44" i="35"/>
  <c r="AA43" i="35"/>
  <c r="AA42" i="35"/>
  <c r="AA41" i="35"/>
  <c r="AA40" i="35"/>
  <c r="AA39" i="35"/>
  <c r="AA38" i="35"/>
  <c r="AA37" i="35"/>
  <c r="AA36" i="35"/>
  <c r="AA35" i="35"/>
  <c r="AA34" i="35"/>
  <c r="AA33" i="35"/>
  <c r="AA32" i="35"/>
  <c r="AA31" i="35"/>
  <c r="AA30" i="35"/>
  <c r="AA29" i="35"/>
  <c r="AA28" i="35"/>
  <c r="AA27" i="35"/>
  <c r="AA26" i="35"/>
  <c r="AA25" i="35"/>
  <c r="AA24" i="35"/>
  <c r="AA23" i="35"/>
  <c r="AA22" i="35"/>
  <c r="AA21" i="35"/>
  <c r="AA20" i="35"/>
  <c r="AA19" i="35"/>
  <c r="AA18" i="35"/>
  <c r="AA17" i="35"/>
  <c r="AA16" i="35"/>
  <c r="AA15" i="35"/>
  <c r="AA14" i="35"/>
  <c r="AA13" i="35"/>
  <c r="X13" i="35"/>
  <c r="P17" i="1" s="1"/>
  <c r="AA12" i="35"/>
  <c r="X12" i="35"/>
  <c r="Q17" i="1" s="1"/>
  <c r="AA11" i="35"/>
  <c r="X11" i="35"/>
  <c r="N17" i="1" s="1"/>
  <c r="AA10" i="35"/>
  <c r="X10" i="35"/>
  <c r="O17" i="1" s="1"/>
  <c r="X9" i="35"/>
  <c r="M17" i="1" s="1"/>
  <c r="X8" i="35"/>
  <c r="K17" i="1" s="1"/>
  <c r="X7" i="35"/>
  <c r="I17" i="1" s="1"/>
  <c r="X6" i="35"/>
  <c r="X5" i="35"/>
  <c r="L17" i="1" s="1"/>
  <c r="E5" i="35"/>
  <c r="G17" i="1" s="1"/>
  <c r="X4" i="35"/>
  <c r="E4" i="35"/>
  <c r="F17" i="1" s="1"/>
  <c r="X3" i="35"/>
  <c r="J17" i="1" s="1"/>
  <c r="X2" i="35"/>
  <c r="H17" i="1" s="1"/>
  <c r="X1" i="35"/>
  <c r="E15" i="1"/>
  <c r="D15" i="1"/>
  <c r="AA54" i="34"/>
  <c r="AA53" i="34"/>
  <c r="AA52" i="34"/>
  <c r="AA51" i="34"/>
  <c r="AA50" i="34"/>
  <c r="AA49" i="34"/>
  <c r="AA48" i="34"/>
  <c r="AA47" i="34"/>
  <c r="AA46" i="34"/>
  <c r="AA45" i="34"/>
  <c r="AA44" i="34"/>
  <c r="AA43" i="34"/>
  <c r="AA42" i="34"/>
  <c r="AA41" i="34"/>
  <c r="AA40" i="34"/>
  <c r="AA39" i="34"/>
  <c r="AA38" i="34"/>
  <c r="AA37" i="34"/>
  <c r="AA36" i="34"/>
  <c r="AA35" i="34"/>
  <c r="AA34" i="34"/>
  <c r="AA33" i="34"/>
  <c r="AA32" i="34"/>
  <c r="AA31" i="34"/>
  <c r="AA30" i="34"/>
  <c r="AA29" i="34"/>
  <c r="AA28" i="34"/>
  <c r="AA27" i="34"/>
  <c r="AA26" i="34"/>
  <c r="AA25" i="34"/>
  <c r="AA24" i="34"/>
  <c r="AA23" i="34"/>
  <c r="AA22" i="34"/>
  <c r="AA21" i="34"/>
  <c r="AA20" i="34"/>
  <c r="AA19" i="34"/>
  <c r="AA18" i="34"/>
  <c r="AA17" i="34"/>
  <c r="AA16" i="34"/>
  <c r="AA15" i="34"/>
  <c r="AA14" i="34"/>
  <c r="AA13" i="34"/>
  <c r="X13" i="34"/>
  <c r="P15" i="1" s="1"/>
  <c r="AA12" i="34"/>
  <c r="X12" i="34"/>
  <c r="Q15" i="1" s="1"/>
  <c r="AA11" i="34"/>
  <c r="X11" i="34"/>
  <c r="N15" i="1" s="1"/>
  <c r="AA10" i="34"/>
  <c r="E6" i="34" s="1"/>
  <c r="X10" i="34"/>
  <c r="O15" i="1" s="1"/>
  <c r="X9" i="34"/>
  <c r="M15" i="1" s="1"/>
  <c r="X8" i="34"/>
  <c r="K15" i="1" s="1"/>
  <c r="X7" i="34"/>
  <c r="I15" i="1" s="1"/>
  <c r="X6" i="34"/>
  <c r="X5" i="34"/>
  <c r="L15" i="1" s="1"/>
  <c r="E5" i="34"/>
  <c r="G15" i="1" s="1"/>
  <c r="X4" i="34"/>
  <c r="J15" i="1" s="1"/>
  <c r="E4" i="34"/>
  <c r="F15" i="1" s="1"/>
  <c r="X3" i="34"/>
  <c r="X2" i="34"/>
  <c r="H15" i="1" s="1"/>
  <c r="X1" i="34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10" i="26"/>
  <c r="AA11" i="27"/>
  <c r="AA12" i="27"/>
  <c r="AA13" i="27"/>
  <c r="AA14" i="27"/>
  <c r="AA10" i="27"/>
  <c r="AA11" i="28"/>
  <c r="AA12" i="28"/>
  <c r="AA13" i="28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4" i="28"/>
  <c r="AA35" i="28"/>
  <c r="AA36" i="28"/>
  <c r="AA37" i="28"/>
  <c r="AA38" i="28"/>
  <c r="AA39" i="28"/>
  <c r="AA40" i="28"/>
  <c r="AA41" i="28"/>
  <c r="AA42" i="28"/>
  <c r="AA43" i="28"/>
  <c r="AA44" i="28"/>
  <c r="AA45" i="28"/>
  <c r="AA46" i="28"/>
  <c r="AA47" i="28"/>
  <c r="AA48" i="28"/>
  <c r="AA49" i="28"/>
  <c r="AA50" i="28"/>
  <c r="AA51" i="28"/>
  <c r="AA52" i="28"/>
  <c r="AA53" i="28"/>
  <c r="AA10" i="28"/>
  <c r="AA25" i="26"/>
  <c r="X13" i="26"/>
  <c r="P44" i="1" s="1"/>
  <c r="X12" i="26"/>
  <c r="Q44" i="1" s="1"/>
  <c r="X11" i="26"/>
  <c r="X10" i="26"/>
  <c r="X9" i="26"/>
  <c r="X8" i="26"/>
  <c r="X7" i="26"/>
  <c r="X6" i="26"/>
  <c r="X5" i="26"/>
  <c r="X4" i="26"/>
  <c r="X3" i="26"/>
  <c r="X2" i="26"/>
  <c r="X1" i="26"/>
  <c r="AA17" i="21"/>
  <c r="AA16" i="21"/>
  <c r="AA15" i="21"/>
  <c r="AA14" i="21"/>
  <c r="AA13" i="21"/>
  <c r="P36" i="1"/>
  <c r="AA12" i="21"/>
  <c r="Q36" i="1"/>
  <c r="AA11" i="21"/>
  <c r="X11" i="21"/>
  <c r="AA10" i="21"/>
  <c r="X10" i="21"/>
  <c r="X9" i="21"/>
  <c r="X8" i="21"/>
  <c r="X7" i="21"/>
  <c r="X6" i="21"/>
  <c r="X5" i="21"/>
  <c r="X4" i="21"/>
  <c r="X3" i="21"/>
  <c r="X2" i="21"/>
  <c r="X1" i="21"/>
  <c r="AA17" i="13"/>
  <c r="AA16" i="13"/>
  <c r="AA15" i="13"/>
  <c r="AA14" i="13"/>
  <c r="AA13" i="13"/>
  <c r="X13" i="13"/>
  <c r="P18" i="1" s="1"/>
  <c r="AA12" i="13"/>
  <c r="X12" i="13"/>
  <c r="Q18" i="1" s="1"/>
  <c r="AA11" i="13"/>
  <c r="X11" i="13"/>
  <c r="AA10" i="13"/>
  <c r="X10" i="13"/>
  <c r="X9" i="13"/>
  <c r="X8" i="13"/>
  <c r="X7" i="13"/>
  <c r="X6" i="13"/>
  <c r="X5" i="13"/>
  <c r="X4" i="13"/>
  <c r="X3" i="13"/>
  <c r="X2" i="13"/>
  <c r="X1" i="13"/>
  <c r="AA17" i="27"/>
  <c r="AA16" i="27"/>
  <c r="AA15" i="27"/>
  <c r="X13" i="27"/>
  <c r="P47" i="1" s="1"/>
  <c r="X12" i="27"/>
  <c r="Q47" i="1" s="1"/>
  <c r="X11" i="27"/>
  <c r="X10" i="27"/>
  <c r="X9" i="27"/>
  <c r="X8" i="27"/>
  <c r="X7" i="27"/>
  <c r="X6" i="27"/>
  <c r="X5" i="27"/>
  <c r="X4" i="27"/>
  <c r="X3" i="27"/>
  <c r="X2" i="27"/>
  <c r="X1" i="27"/>
  <c r="AA17" i="15"/>
  <c r="AA16" i="15"/>
  <c r="AA15" i="15"/>
  <c r="AA14" i="15"/>
  <c r="AA13" i="15"/>
  <c r="X13" i="15"/>
  <c r="P30" i="1" s="1"/>
  <c r="AA12" i="15"/>
  <c r="X12" i="15"/>
  <c r="Q30" i="1" s="1"/>
  <c r="AA11" i="15"/>
  <c r="X11" i="15"/>
  <c r="AA10" i="15"/>
  <c r="X10" i="15"/>
  <c r="X9" i="15"/>
  <c r="X8" i="15"/>
  <c r="X7" i="15"/>
  <c r="X6" i="15"/>
  <c r="X5" i="15"/>
  <c r="X4" i="15"/>
  <c r="X3" i="15"/>
  <c r="X2" i="15"/>
  <c r="X1" i="15"/>
  <c r="AA11" i="14"/>
  <c r="AA12" i="14"/>
  <c r="AA13" i="14"/>
  <c r="AA14" i="14"/>
  <c r="AA15" i="14"/>
  <c r="AA16" i="14"/>
  <c r="AA17" i="14"/>
  <c r="AA10" i="14"/>
  <c r="X13" i="14"/>
  <c r="P21" i="1" s="1"/>
  <c r="X12" i="14"/>
  <c r="Q21" i="1" s="1"/>
  <c r="X11" i="14"/>
  <c r="X10" i="14"/>
  <c r="X13" i="28"/>
  <c r="P49" i="1" s="1"/>
  <c r="X12" i="28"/>
  <c r="Q49" i="1" s="1"/>
  <c r="E6" i="40" l="1"/>
  <c r="E7" i="40" s="1"/>
  <c r="E39" i="1" s="1"/>
  <c r="E6" i="27"/>
  <c r="E6" i="26"/>
  <c r="E6" i="36"/>
  <c r="E6" i="41"/>
  <c r="E7" i="41" s="1"/>
  <c r="E41" i="1" s="1"/>
  <c r="E6" i="38"/>
  <c r="E7" i="38" s="1"/>
  <c r="E31" i="1" s="1"/>
  <c r="E6" i="21"/>
  <c r="E6" i="35"/>
  <c r="E7" i="35" s="1"/>
  <c r="E6" i="37"/>
  <c r="E7" i="37" s="1"/>
  <c r="E33" i="1" s="1"/>
  <c r="E6" i="43"/>
  <c r="E7" i="43" s="1"/>
  <c r="E43" i="1" s="1"/>
  <c r="E6" i="14"/>
  <c r="E7" i="14" s="1"/>
  <c r="E7" i="26"/>
  <c r="F20" i="1"/>
  <c r="E6" i="28"/>
  <c r="Q50" i="1"/>
  <c r="P50" i="1"/>
  <c r="D47" i="1"/>
  <c r="E7" i="27"/>
  <c r="D44" i="1"/>
  <c r="D36" i="1"/>
  <c r="D21" i="1"/>
  <c r="D30" i="1"/>
  <c r="D18" i="1" l="1"/>
  <c r="D7" i="1"/>
  <c r="X11" i="33"/>
  <c r="X9" i="33"/>
  <c r="X8" i="33"/>
  <c r="X7" i="33"/>
  <c r="X6" i="33"/>
  <c r="E6" i="33"/>
  <c r="E7" i="33" s="1"/>
  <c r="E7" i="1" s="1"/>
  <c r="X5" i="33"/>
  <c r="E5" i="33"/>
  <c r="G7" i="1" s="1"/>
  <c r="X4" i="33"/>
  <c r="E4" i="33"/>
  <c r="F7" i="1" s="1"/>
  <c r="X3" i="33"/>
  <c r="X2" i="33"/>
  <c r="X1" i="33"/>
  <c r="X11" i="28" l="1"/>
  <c r="X10" i="28"/>
  <c r="X9" i="28"/>
  <c r="E5" i="27"/>
  <c r="X8" i="28" l="1"/>
  <c r="X7" i="28"/>
  <c r="E5" i="28" l="1"/>
  <c r="E4" i="28" l="1"/>
  <c r="N18" i="1" l="1"/>
  <c r="M18" i="1"/>
  <c r="I18" i="1"/>
  <c r="L18" i="1"/>
  <c r="H18" i="1"/>
  <c r="N21" i="1"/>
  <c r="O21" i="1"/>
  <c r="X9" i="14"/>
  <c r="M21" i="1" s="1"/>
  <c r="X8" i="14"/>
  <c r="K21" i="1" s="1"/>
  <c r="X7" i="14"/>
  <c r="I21" i="1" s="1"/>
  <c r="X6" i="14"/>
  <c r="X5" i="14"/>
  <c r="L21" i="1" s="1"/>
  <c r="X4" i="14"/>
  <c r="J21" i="1" s="1"/>
  <c r="X3" i="14"/>
  <c r="X2" i="14"/>
  <c r="H21" i="1" s="1"/>
  <c r="E6" i="13"/>
  <c r="E7" i="13" s="1"/>
  <c r="N49" i="1"/>
  <c r="O49" i="1"/>
  <c r="I49" i="1"/>
  <c r="X5" i="28"/>
  <c r="X3" i="28"/>
  <c r="X2" i="28"/>
  <c r="X1" i="28"/>
  <c r="E4" i="27"/>
  <c r="N44" i="1"/>
  <c r="O44" i="1"/>
  <c r="M44" i="1"/>
  <c r="K44" i="1"/>
  <c r="I44" i="1"/>
  <c r="L44" i="1"/>
  <c r="E5" i="26"/>
  <c r="J44" i="1"/>
  <c r="E4" i="26"/>
  <c r="H44" i="1"/>
  <c r="N36" i="1"/>
  <c r="O36" i="1"/>
  <c r="M36" i="1"/>
  <c r="K36" i="1"/>
  <c r="I36" i="1"/>
  <c r="L36" i="1"/>
  <c r="E5" i="21"/>
  <c r="J36" i="1"/>
  <c r="E4" i="21"/>
  <c r="H36" i="1"/>
  <c r="L30" i="1"/>
  <c r="J30" i="1"/>
  <c r="H30" i="1"/>
  <c r="N30" i="1"/>
  <c r="O30" i="1"/>
  <c r="M30" i="1"/>
  <c r="K30" i="1"/>
  <c r="I30" i="1"/>
  <c r="E6" i="15"/>
  <c r="E7" i="15" s="1"/>
  <c r="E5" i="15"/>
  <c r="E4" i="15"/>
  <c r="E5" i="14"/>
  <c r="E4" i="14"/>
  <c r="X1" i="14"/>
  <c r="O18" i="1"/>
  <c r="K18" i="1"/>
  <c r="J18" i="1"/>
  <c r="E5" i="13"/>
  <c r="E4" i="13"/>
  <c r="H49" i="1" l="1"/>
  <c r="M49" i="1"/>
  <c r="J49" i="1"/>
  <c r="L49" i="1"/>
  <c r="H47" i="1"/>
  <c r="K47" i="1"/>
  <c r="O47" i="1"/>
  <c r="J47" i="1"/>
  <c r="L47" i="1"/>
  <c r="I47" i="1"/>
  <c r="M47" i="1"/>
  <c r="N47" i="1"/>
  <c r="E7" i="21"/>
  <c r="E36" i="1" s="1"/>
  <c r="K49" i="1"/>
  <c r="G49" i="1"/>
  <c r="F49" i="1"/>
  <c r="F30" i="1"/>
  <c r="F21" i="1"/>
  <c r="F18" i="1"/>
  <c r="E49" i="1"/>
  <c r="E44" i="1"/>
  <c r="E21" i="1"/>
  <c r="G47" i="1"/>
  <c r="F47" i="1"/>
  <c r="G44" i="1"/>
  <c r="F44" i="1"/>
  <c r="G36" i="1"/>
  <c r="F36" i="1"/>
  <c r="G30" i="1"/>
  <c r="G21" i="1"/>
  <c r="D50" i="1" l="1"/>
  <c r="L50" i="1"/>
  <c r="O50" i="1"/>
  <c r="F50" i="1"/>
  <c r="H50" i="1"/>
  <c r="J50" i="1"/>
  <c r="I50" i="1"/>
  <c r="M50" i="1"/>
  <c r="N50" i="1"/>
  <c r="G18" i="1"/>
  <c r="G50" i="1" s="1"/>
  <c r="E47" i="1"/>
  <c r="K50" i="1"/>
  <c r="E30" i="1"/>
  <c r="E18" i="1" l="1"/>
  <c r="E50" i="1" s="1"/>
</calcChain>
</file>

<file path=xl/sharedStrings.xml><?xml version="1.0" encoding="utf-8"?>
<sst xmlns="http://schemas.openxmlformats.org/spreadsheetml/2006/main" count="3178" uniqueCount="746">
  <si>
    <t>ΣΥΣΤΗΜΑΤΑ ΜΗ ΔΙΑΣΥΝΔΕΔΕΜΕΝΩΝ ΝΗΣΙΩΝ</t>
  </si>
  <si>
    <t>ΑΓΑΘΟΝΗΣΙ</t>
  </si>
  <si>
    <t>ΑΓ. ΕΥΣΤΡΑΤΙΟΣ</t>
  </si>
  <si>
    <t>ΑΜΟΡΓΟΣ</t>
  </si>
  <si>
    <t>ΑΝΑΦΗ</t>
  </si>
  <si>
    <t>ΑΝΤΙΚΥΘΗΡΑ</t>
  </si>
  <si>
    <t>ΑΡΚΙΟΙ</t>
  </si>
  <si>
    <t>ΑΣΤΥΠΑΛΑΙΑ</t>
  </si>
  <si>
    <t>ΓΑΥΔΟΣ</t>
  </si>
  <si>
    <t>ΔΟΝΟΥΣΑ</t>
  </si>
  <si>
    <t>ΕΡΕΙΚΟΥΣΑ</t>
  </si>
  <si>
    <t>ΘΗΡΑ</t>
  </si>
  <si>
    <t>ΘΗΡΑΣΙΑ</t>
  </si>
  <si>
    <t>ΙΚΑΡΙΑ</t>
  </si>
  <si>
    <t>ΚΑΡΠΑΘΟΣ</t>
  </si>
  <si>
    <t>ΚΑΣΟΣ</t>
  </si>
  <si>
    <t>ΚΥΘΝΟΣ</t>
  </si>
  <si>
    <t>ΚΩΣ</t>
  </si>
  <si>
    <t>ΚΑΛΥΜΝΟΣ</t>
  </si>
  <si>
    <t>ΛΕΡΟΣ</t>
  </si>
  <si>
    <t>ΤΕΛΕΝΔΟΣ</t>
  </si>
  <si>
    <t>ΨΕΡΙΜΟΣ</t>
  </si>
  <si>
    <t>ΓΥΑΛΙ</t>
  </si>
  <si>
    <t>ΝΙΣΥΡΟΣ</t>
  </si>
  <si>
    <t>ΤΗΛΟΣ</t>
  </si>
  <si>
    <t>ΛΕΙΨΟΙ</t>
  </si>
  <si>
    <t>ΛΕΣΒΟΣ</t>
  </si>
  <si>
    <t>ΛΗΜΝΟΣ</t>
  </si>
  <si>
    <t>ΜΕΓΙΣΤΗ</t>
  </si>
  <si>
    <t>ΜΗΛΟΣ</t>
  </si>
  <si>
    <t>ΚΙΜΩΛΟΣ</t>
  </si>
  <si>
    <t>ΟΘΩΝΟΙ</t>
  </si>
  <si>
    <t>ΣΑΜΟΣ</t>
  </si>
  <si>
    <t>ΦΟΥΡΝΟΙ</t>
  </si>
  <si>
    <t>ΘΥΜΑΙΝΑ</t>
  </si>
  <si>
    <t>ΠΑΤΜΟΣ</t>
  </si>
  <si>
    <t>ΣΕΡΙΦΟΣ</t>
  </si>
  <si>
    <t>ΣΙΦΝΟΣ</t>
  </si>
  <si>
    <t>ΣΚΥΡΟΣ</t>
  </si>
  <si>
    <t>ΣΥΜΗ</t>
  </si>
  <si>
    <t>ΧΙΟΣ</t>
  </si>
  <si>
    <t>ΟΙΝΟΥΣΕΣ</t>
  </si>
  <si>
    <t>ΨΑΡΑ</t>
  </si>
  <si>
    <t>ΡΟΔΟΣ</t>
  </si>
  <si>
    <t>ΧΑΛΚΗ</t>
  </si>
  <si>
    <t>ΚΡΗΤΗ</t>
  </si>
  <si>
    <t>Α/Α</t>
  </si>
  <si>
    <t>ΚΩΣ - ΚΑΛΥΜΝΟΣ</t>
  </si>
  <si>
    <t xml:space="preserve">ΧΑΤΖΑΚΗ ΓΕΩΡΓΙΑ &amp; ΙΩΑΝΝΗΣ Ο.Ε. </t>
  </si>
  <si>
    <t xml:space="preserve">ΑΝΤΩΝΙΟΣ ΤΣΙΧΛΑΚΗΣ &amp; ΣΙΑ Ο.Ε. </t>
  </si>
  <si>
    <t xml:space="preserve">ΧΑΤΖΑΚΗ ΓΕΩΡΓΙΑ &amp; ΣΙΑ Ο.Ε. </t>
  </si>
  <si>
    <t xml:space="preserve">ΝΙΚΟΛΑΟΣ ΧΑΣΤΑΛΗΣ </t>
  </si>
  <si>
    <t>ΠΑΡΑΤΗΡΗΣΕΙΣ</t>
  </si>
  <si>
    <t>ΑΚΥΡΩΣΗ ΒΑΣΕΙ ΔΔΝ/332/3/4/2014</t>
  </si>
  <si>
    <t>ΑΚΥΡΩΣΗ ΒΑΣΕΙ ΔΔΝ 1459/15.04.2014</t>
  </si>
  <si>
    <t>ΑΚΥΡΩΣΗ ΒΑΣΕΙ ΔΔΝ 1440/14.04.2014</t>
  </si>
  <si>
    <t>ΒΙΟΑΕΡΙΟ</t>
  </si>
  <si>
    <t>ΒΙΟΜΑΖΑ</t>
  </si>
  <si>
    <t>ΜΗ ΔΕΣΜΕΥΤΙΚΗ ΠΡΟΣΦΟΡΑ
ΣΥΝΔΕΣΗΣ</t>
  </si>
  <si>
    <t>AΡΝΗΤΙΚΗ ΓΝΩΜΑΤΕΥΣΗ ΓΙΑ Ε.Π.Ο</t>
  </si>
  <si>
    <t xml:space="preserve"> ΟΡΙΣΤΙΚΗ  ΠΡΟΣΦΟΡΑ
 ΣΥΝΔΕΣΗΣ</t>
  </si>
  <si>
    <t>ΣΥΜΒΑΣΗ ΣΥΝΔΕΣΗΣ</t>
  </si>
  <si>
    <t xml:space="preserve">ΠΡΟΣΩΡΙΝΟ ΠΕΡΙΘΩΡΙΟ: </t>
  </si>
  <si>
    <t xml:space="preserve">ΔΙΑΘΕΣΙΜΟ ΠΕΡΙΘΩΡΙΟ: </t>
  </si>
  <si>
    <t>ΝΑΙ</t>
  </si>
  <si>
    <t>ΑΡΙΘΜΟΣ ΣΥΝΟΛΙΚΩΝ ΑΙΤΗΣΕΩΝ</t>
  </si>
  <si>
    <t>ΜΕ ΜΗ ΔΕΣΜΕΥΤΙΚΗ ΠΡΟΣΦΟΡΑ
ΣΥΝΔΕΣΗΣ</t>
  </si>
  <si>
    <t>ΜΕ ΥΠΟΒΟΛΗ ΕΠΟ</t>
  </si>
  <si>
    <t>ΜΕ  ΟΡΙΣΤΙΚΗ  ΠΡΟΣΦΟΡΑ
 ΣΥΝΔΕΣΗΣ</t>
  </si>
  <si>
    <t>ΜΕ ΣΥΜΒΑΣΗ ΣΥΝΔΕΣΗΣ</t>
  </si>
  <si>
    <t>ΑΡΙΘΜΟΣ ΕΝΕΡΓΩΝ ΑΙΤΗΣΕΩΝ</t>
  </si>
  <si>
    <t>ΣΥΝΟΛΟ ΑΙΤΗΣΕΩΝ:</t>
  </si>
  <si>
    <t>ΙΣΧΥΣ ΑΙΤΗΣΕΩΝ:</t>
  </si>
  <si>
    <t>ΙΣΧΥΣ ΕΝΕΡΓΩΝ ΑΙΤΗΣΕΩΝ:</t>
  </si>
  <si>
    <t>ΙΣΧΥΣ ΑΙΤΗΣΕΩΝ ΜΕ ΜΗ ΔΕΣΜΕΥΤΙΚΗ ΠΡΟΣΦΟΡΑ ΣΥΝΔΕΣΗΣ</t>
  </si>
  <si>
    <t>ΙΣΧΥΣ ΑΙΤΗΣΕΩΝ ΜΕ ΟΡΙΣΤΙΚΗ  ΠΡΟΣΦΟΡΑ
 ΣΥΝΔΕΣΗΣ</t>
  </si>
  <si>
    <t>ΙΣΧΥΣ ΑΙΤΗΣΕΩΝ ΜΕ ΣΥΜΒΑΣΗ
 ΣΥΝΔΕΣΗΣ</t>
  </si>
  <si>
    <t>ΑΙΤΗΣΕΙΣ</t>
  </si>
  <si>
    <t>ΙΣΧΥΣ ΑΙΤΗΣΕΩΝ ΜΕ ΜΗ ΔΕΣΜΕΥΤΙΚΗ ΠΡΟΣΦΟΡΑ ΣΥΝΔΕΣΗΣ (kW)</t>
  </si>
  <si>
    <t>ΙΣΧΥΣ ΑΙΤΗΣΕΩΝ ΜΕ ΟΡΙΣΤΙΚΗ ΠΡΟΣΦΟΡΑ ΣΥΝΔΕΣΗΣ (kW)</t>
  </si>
  <si>
    <t>ΙΣΧΥΣ ΑΙΤΗΣΕΩΝ ΜΕ ΣΥΜΒΑΣΗ ΣΥΝΔΕΣΗΣ (kW)</t>
  </si>
  <si>
    <t>ΑΡΙΘΜΟΣ ΑΙΤΗΣΕΩΝ ΜΕ ΜΗ ΔΕΣΜΕΥΤΙΚΗ ΠΡΟΣΦΟΡΑ ΣΥΝΔΕΣΗΣ</t>
  </si>
  <si>
    <t>ΑΡΙΘΜΟΣ ΑΙΤΗΣΕΩΝ ΜΕ ΟΡΙΣΤΙΚΗ ΠΡΟΣΦΟΡΑ ΣΥΝΔΕΣΗΣ</t>
  </si>
  <si>
    <t>ΑΡΙΘΜΟΣ ΑΙΤΗΣΕΩΝ ΜΕ ΣΥΒΑΣΗ ΣΥΝΔΕΣΗΣ</t>
  </si>
  <si>
    <t xml:space="preserve">ΑΡΙΘΜΟΣ ΑΙΤΗΣΕΩΝ
 </t>
  </si>
  <si>
    <t>ΙΣΧΥΣ ΑΙΤΗΣΕΩΝ
(kW)</t>
  </si>
  <si>
    <t>Μείωση ισχύος από 350 kw σε 100kw ύστερα από αίτημα του Παραγωγού</t>
  </si>
  <si>
    <t>ΣΥΜΒΑΣΗ ΠΩΛΗΣΗΣ</t>
  </si>
  <si>
    <t>ΑΙΤΗΣΕΙΣ ΜΕ ΣΥΜΒΑΣΗ ΠΩΛΗΣΗΣ</t>
  </si>
  <si>
    <t>ΑΡΙΘΜΟΣ ΑΙΤΗΣΕΩΝ ΜΕ ΣΥΒΑΣΗ ΠΩΛΗΣΗΣ</t>
  </si>
  <si>
    <t>ΙΣΧΥΣ ΑΙΤΗΣΕΩΝ ΜΕ ΣΥΜΒΑΣΗ ΠΩΛΗΣΗΣ (kW)</t>
  </si>
  <si>
    <t>ΣΥΝΟΛΟ</t>
  </si>
  <si>
    <t>ΧΟΡΗΓΗΣΗ Μ.Δ.Π.Σ</t>
  </si>
  <si>
    <t>ΚΑΡΠΑΘΟΥ (ΣΥΜΠΛΕΓΜΑ)</t>
  </si>
  <si>
    <t>Ελεγχόμενοι Σταθμοί Βιομάζας/Βιοαερίου</t>
  </si>
  <si>
    <t>ΣΒΒελ μικρότερο ή ίσο του 1 MW</t>
  </si>
  <si>
    <t xml:space="preserve">ΠΑΠΑΗΛΙΟΥ &amp; ΣΙΑ ΟΕ </t>
  </si>
  <si>
    <t>Ανεξάρτητος παραγωγός</t>
  </si>
  <si>
    <t xml:space="preserve">ΑΡΑΚΙ- ΔΗΜΟΣ ΚΑΡΠΑΘΟΣ   </t>
  </si>
  <si>
    <t>OXI</t>
  </si>
  <si>
    <t>Κωδικος αίτησης</t>
  </si>
  <si>
    <t>ΤΡΕΧΟΝ ΣΤΑΔΙΟ ΑΙΤΗΣΗΣ</t>
  </si>
  <si>
    <t>ΗΛΕΚΤΡΙΚΟ ΣΥΣΤΗΜΑ</t>
  </si>
  <si>
    <t>Τεχνολογία</t>
  </si>
  <si>
    <t>Υποτεχνολογία</t>
  </si>
  <si>
    <t>ΟΝΟΜΑ / ΕΠΩΝΥΜΙΑ
ΦΥΣΙΚΟΥ / ΝΟΜΙΚΟΥ
ΠΡΟΣΩΠΟΥ</t>
  </si>
  <si>
    <t>ΑΦΜ</t>
  </si>
  <si>
    <t>ΑΡ. ΠΡΩΤΟΚΟΛΛΟΥ ΑΙΤΗΣΗΣ</t>
  </si>
  <si>
    <t>ΗΜΕΡΟΜΗΝΙΑ
ΥΠΟΒΟΛΗΣ
ΑΙΤΗΣΗΣ</t>
  </si>
  <si>
    <t>ΙΣΧΥΣ
ΑΙΤΗΣΗΣ
(kW)</t>
  </si>
  <si>
    <t>ΕΙΔΟΣ
ΠΑΡΑΓΩΓΟΥ (ΑΝΕΞΑΡΤΗΤΟΣ / ΑΥΤΟΠΑΡΑΓΩΓΟΣ)</t>
  </si>
  <si>
    <t>ΔΙΕΥΘΥΝΣΗ ΕΓΚΑΤΑΣΤΑΣΗΣ (ΤΟΠΩΝΥΜΙΟ , ΟΔΟΣ , ΑΡΙΘΜΟΣ, ΤΚ)</t>
  </si>
  <si>
    <t xml:space="preserve">ΤΗΡΗΣΗ ΥΠΟΧΡΕΩΣΕΩΝ ΕΓΓΥΟΔΟΣΙΑΣ </t>
  </si>
  <si>
    <t xml:space="preserve">ΗΜΕΡΟΜΗΝΙΑ ΧΟΡΗΓΗΣΗΣ Μ.Δ.Π.Σ </t>
  </si>
  <si>
    <t>ΗΜΕΡΟΜΗΝΙΑ ΥΠΟΒΟΛΗΣ ΕΠΟ/ΠΠΔ</t>
  </si>
  <si>
    <t>ΑΡ. ΠΡΩΤΟΚΟΛΛΟΥ ΥΠΟΒΟΛΗΣ ΕΠΟ/ΠΠΔ</t>
  </si>
  <si>
    <t>ΗΜΕΡΟΜΗΝΙΑ ΥΠΟΒΟΛΗΣ ΓΙΑ Ο.Π.Σ</t>
  </si>
  <si>
    <t>ΑΡ. ΠΡΩΤΟΚΟΛΛΟΥ ΥΠΟΒΟΛΗΣ ΓΙΑ Ο.Π.Σ</t>
  </si>
  <si>
    <t>ΕΓΓΡΑΦΟ ΔΙΑΤΥΠΩΣΗΣ ΟΡΩΝ
ΑΡΙΘΜΟΣ
ΠΡΩΤΟΚΟΛΛΟΥ</t>
  </si>
  <si>
    <t>ΕΓΓΡΑΦΟ ΔΙΑΤΥΠΩΣΗΣ ΟΡΩΝ ΗΜΕΡΟΜΗΝΙΑ</t>
  </si>
  <si>
    <t>ΥΠΟΓΡΑΦΗ
ΣΥΜΒΑΣΗΣ
ΣΥΝΔΕΣΗΣ
ΗΜΕΡΟΜΗΝΙΑ</t>
  </si>
  <si>
    <t>ΗΜΕΡΟΜΗΝΙΑ ΟΛΟΚΛΗΡΩΣΗΣ ΚΑΤΑΣΚΕΥΗΣ ΕΡΓΩΝ ΣΥΝΔΕΣΗΣ</t>
  </si>
  <si>
    <t>ΗΜΕΡΟΜΗΝΙΑ ΥΠΟΓΡΑΦΗΣ ΣΥΜΒΑΣΗΣ
ΠΩΛΗΣΗΣ / ΣΥΜΨΗΦΙΣΜΟΥ</t>
  </si>
  <si>
    <t>ΕΝΕΡΓΟΠΟΙΗΣΗ
ΣΥΝΔΕΣΗΣ ΗΜΕΡΟΜΗΝΙΑ</t>
  </si>
  <si>
    <t>ΑΚΡΙΒΗΣ ΙΣΧΥΣ META THN ΕΝΕΡΓΟΠΟΙΗΣΗ (kW)</t>
  </si>
  <si>
    <t>ΑΡΙΘΜΟΣ ΠΑΡΟΧΗΣ</t>
  </si>
  <si>
    <t>ΣΧΟΛΙΑ ΑΚΥΡΩΣΗΣ</t>
  </si>
  <si>
    <t>ΑΠΟΔΕΣΜΕΥΣΗ ΙΣΧΥΟΣ (KW)</t>
  </si>
  <si>
    <t>ΗΜ/ΝΙΑ  ΑΠΟΔΕΣΜΕΥΣΗΣ</t>
  </si>
  <si>
    <t>ΛΗΞΗ ΣΥΜΒΑΤΙΚΟΥ ΧΡΟΝΟΥ ΣΥΜΒΑΣΗΣ ΣΥΝΔΕΣΗΣ</t>
  </si>
  <si>
    <t>ΗΜΕΡΟΜΗΝΙΑ ΔΗΛΩΣΗΣ ΕΤΟΙΜΟΤΗΤΑΣ</t>
  </si>
  <si>
    <t>ΑΚΥΡΩΣΗ</t>
  </si>
  <si>
    <t xml:space="preserve">ΚΡΕΤΑ ΦΑΡΜ  A.B.E.E. </t>
  </si>
  <si>
    <t xml:space="preserve">ΛΑΤΖΙΜΑ-ΔΗΜΟΥ ΑΡΚΑΔΙΟΥ-Π.Ε. ΡΕΘΥΜΝΟΥ   </t>
  </si>
  <si>
    <t>Έγγραφο ΡΑΕ Ο-42384/29.07.2010AΚΥΡΩΝΕΤΑΙ ΛΟΓΩ ΚΑΤΑΠΤΩΣΗΣ ΥΠΕΡ ΤΟΥ ΛΑΓΗΕ ΤΗΣ ΕΓΓΥΗΤΙΚΗΣ ΕΠΙΣΤΟΛΗΣ ΔΔΝ/676/19.2.2016 (Διορία ενός μήνα)</t>
  </si>
  <si>
    <t xml:space="preserve">ΜΠΡΑΟΥΔΑΚΗ ΑΝΑΣΤΑΣΙΑ  &amp; ΣΙΑ Ε.Ε. </t>
  </si>
  <si>
    <t xml:space="preserve">ΛΥΔΙΑ Δ.Δ.ΑΛΙΚΙΑΝΟΥ Δ.ΠΛΑΤΑΝΙΑ Ν.ΧΑΝΙΩΝ   </t>
  </si>
  <si>
    <t>Μη Ελεγχόμενοι Σταθμοί Βιομάζας/Βιοαερίου</t>
  </si>
  <si>
    <t>ΣΒΒμε Μη ελεγχόμενα</t>
  </si>
  <si>
    <t xml:space="preserve">ΘΕΣΗ ΒΟΥΡΚΙΑΣ Δ.Δ.ΔΑΡΑΤΣΟΥ Δ.ΧΑΝΙΩΝ   </t>
  </si>
  <si>
    <t xml:space="preserve">ΜΠΟΤΖΑΚΗΣ ΑΕΒΒΤΞΕ </t>
  </si>
  <si>
    <t xml:space="preserve">ΕΚΤΟΣ ΟΙΚΙΣΜΟΥ ΚΤΗΜ. ΠΕΡΙΦ. ΑΛΑΓΝΙΟΥ- ΔΗΜΟΣ ΑΡΧΑΝΩΝ- ΗΡΑΚΛΕΙΟΥ   </t>
  </si>
  <si>
    <t xml:space="preserve">BMCAA I.K.E. </t>
  </si>
  <si>
    <t xml:space="preserve">ΚΑΠΑΡΙΑΔΕΣ ΕΚΤΟΣ ΟΙΚ. ΧΑΡΑΚΑΣ- ΔΗΜΟΣ ΑΡΧΑΝΩΝ   </t>
  </si>
  <si>
    <t xml:space="preserve">ΤΣΟΥΔΕΡΟΣ ΕΥΑΓΓΕΛΟΣ Ε.Π.Ε. (ΔΤ ΤΣΟΥΔΕΡΟΣ Ε.Π.Ε) </t>
  </si>
  <si>
    <t xml:space="preserve">ΜΑΖΕ ΑΣΩΜΑΤΟΥ- Δ.ΑΓ. ΒΑΣΙΛΕΙΟΥ- Ν.ΡΕΘΥΜΝΟΥ   </t>
  </si>
  <si>
    <t xml:space="preserve">ΠΕΤΡΑΚΗΣ Κ.-ΠΕΤΡΑΚΗΣ Ε. Ο.Ε. </t>
  </si>
  <si>
    <t xml:space="preserve">ΣΠΗΛΙΑΡΑ Ή ΦΑΡΑΓΓΙ ΕΚΤΟΣ ΟΙΚ. ΓΚΑΓΚΑΛΩΝ- ΔΗΜΟΣ ΓΟΡΤΥΝΑΣ- ΗΡΑΚΛΕΙΟ   </t>
  </si>
  <si>
    <t>ΑΠΟΔΟΧΗ ΟΠΣ - ΥΠΟΒΟΛΗ ΕΓΓΥΗΤΙΚΗΣ ΟΠΣ</t>
  </si>
  <si>
    <t xml:space="preserve">LUMINOSA ΑΝΩΝΥΜΗ ΕΝΕΡΓΕΙΑΚΗ ΕΤΑΙΡΕΙΑ </t>
  </si>
  <si>
    <t xml:space="preserve">ΦΟΥΣΚΑΛΗ ΛΑΚΚΟΣ ΕΚΤΟΣ ΟΙΚ. ΑΓΙΑΣ ΤΡΙΑΔΑΣ ΝΟΜΟΣ ΡΕΘΥΜΝΟΥ   </t>
  </si>
  <si>
    <t>Η ΟΡΙΣΤΙΚΗ ΠΡΟΣΦΟΡΑ ΣΥΝΔΕΣΗΣ ΛΗΓΕΙ 30.06.2017 ΛΟΓΩ 9ΜΗΝΗΣ ΠΑΡΑΤΑΣΗΣ ΣΥΜΦΩΝΑ ΜΕ ΤΟ Ν.4414/2016 ΑΡ.16 ΠΑΡ.1</t>
  </si>
  <si>
    <t xml:space="preserve">ΛΙΑΣΚΟΣ ΕΝΕΡΓΕΙΑΚΗ ΜΟΝΟΠΡΟΣΩΠΗ ΕΤΑΙΡΕΙΑ Ε.Π.Ε. </t>
  </si>
  <si>
    <t xml:space="preserve">ΜΥΛΟΣ ΣΤΑΥΡΩΜΕΝΟΥ- ΔΗΜΟΣ ΣΗΤΕΙΑΣ- ΛΑΣΙΘΙΟΥ   </t>
  </si>
  <si>
    <t xml:space="preserve">ΚΟΝΤΟΓΙΑΝΝΑΚΗΣ ΑΛΕΞΑΝΔΡΟΣ </t>
  </si>
  <si>
    <t xml:space="preserve">ENERGY BIOWOOD PRIVATE COMPANY </t>
  </si>
  <si>
    <t xml:space="preserve">ΡΟΥΒΑΔΕΣ- ΔΗΜΟΣ ΑΡΧΑΝΩΝ- ΗΡΑΚΛΕΙΟΥ   </t>
  </si>
  <si>
    <t xml:space="preserve">ENTEC ΒΙΟΜΑΖΑ ΧΑΡΑΚΑ ΙΔΙΩΤΙΚΗ ΚΕΦΑΛΑΙΟΥΧΙΚΗ ΕΤΑΙΡΙΑ </t>
  </si>
  <si>
    <t xml:space="preserve">ΣΦΑΚΙΑΝΑΚΗ ΜΥΛΟΣ- ΔΗΜΟΣ ΑΡΧΑΝΩΝ- ΗΡΑΚΛΕΙΟΥ   </t>
  </si>
  <si>
    <t xml:space="preserve">ΑΚΥΡΩΣΗ ΛΟΓΩ ΜΗ ΠΡΟΣΚΟΜΙΣΗΣ  ΕΓΓΥΗΤΙΚΗΣ ΕΩΣ 29.02.2016* Δεν μπορούν να καταθέσουν νέο αίτημα έως   1/02/2017 </t>
  </si>
  <si>
    <t xml:space="preserve">EXTRA BIOMASS SINGLE MEMBER PRIVATE COMPANY </t>
  </si>
  <si>
    <t xml:space="preserve">ΦΟΥΝΤΑΝΑ- ΔΗΜΟΣ ΓΟΡΤΥΝΑΣ- ΗΡΑΚΛΕΙΟ   </t>
  </si>
  <si>
    <t xml:space="preserve">ENTEC BIOMASS ENERGY FIVE PRIVATE COMPANY </t>
  </si>
  <si>
    <t xml:space="preserve">ΚΟΠΑΝΑΔΕΣ- ΔΗΜΟΣ ΦΑΙΣΤΟΥ- ΗΡΑΚΛΕΙΟ   </t>
  </si>
  <si>
    <t xml:space="preserve">Η υπ΄αριθ.ΥΠΕΚΑ/ 11349/14.4.2015  Απόφαση ακύρωσης της Ε.Π.Ο.ΑΚΥΡΩΣΗ ΛΟΓΩ ΜΗ ΠΡΟΣΚΟΜΙΣΗΣ ΕΓΓΥΗΤΙΚΗΣ Εως 29.02.2016Δεν μπορούν να καταθέσουν νέο αίτημα έως   1/02/2017 </t>
  </si>
  <si>
    <t xml:space="preserve">ENTEC ΒΙΟΜΑΖΑ ΑΣΗΜΙΟΥ ΙΔΙΩΤΙΚΗ ΚΕΦΑΛΑΙΟΥΧΙΚΗ ΕΤΑΙΡΕΙΑ </t>
  </si>
  <si>
    <t xml:space="preserve">ΜΠΑΜΠΑΛΙΑΝΑ- ΔΗΜΟΣ ΓΟΡΤΥΝΑΣ- ΗΡΑΚΛΕΙΟ   </t>
  </si>
  <si>
    <t xml:space="preserve">Μ. ΜΠΟΥΤΣΑΚΗΣ - Γ. ΓΙΑΤΡΑΚΟΣ &amp; ΣΙΑ Ο.Ε. </t>
  </si>
  <si>
    <t xml:space="preserve">ΜΑΝΤΑΛΟΥΤΣΑ- ΔΗΜΟΣ ΙΕΡΑΠΕΤΡΑΣ- ΛΑΣΙΘΙΟΥ   </t>
  </si>
  <si>
    <t>ΑΚΥΡΩΣΗ ΒΑΣΕΙ  ΔΔΝ/1431/11.04.2014 λόγω Ελλιπούς Φακέλου</t>
  </si>
  <si>
    <t xml:space="preserve">ΚΟΥΤΕΝΤΑΚΗ ΜΑΡΙΑ </t>
  </si>
  <si>
    <t xml:space="preserve">ΤΣΑΜΠΑΝΤΑΝΗ- ΔΗΜΟΣ ΓΟΡΤΥΝΑΣ   </t>
  </si>
  <si>
    <t xml:space="preserve">ΚΟΥΛΟΥΚΑΚΟΣ ΗΛΙΑΣ </t>
  </si>
  <si>
    <t xml:space="preserve">ΘΕΣΗ ΦΟΥΣΚΑΛΗ ΛΑΚΚΟΣ Δ.Δ. ΜΕΣΗΣ Δ.ΡΕΘΥΜΝΟΥ   </t>
  </si>
  <si>
    <t xml:space="preserve">ΓΑΙΟΔΥΝΑΜΙΚΗ ΑΡΤΕΜΙΣ ΔΥΟ ΕΠΕ </t>
  </si>
  <si>
    <t xml:space="preserve">ΜΠΡΙΝΤΑΛΟΣ ΙΩΑΝΝΗΣ </t>
  </si>
  <si>
    <t xml:space="preserve">ΤΖΑΒΙΔΟ- Δ.Δ. ΑΓΙΟΥ ΜΥΡΩΝΑ- ΔΗΜΟΣ ΗΡΑΚΛΕΙΟΥ   </t>
  </si>
  <si>
    <t xml:space="preserve">ΝΙΚΗΦΟΡΟΣ ΑΠΟΣΤΟΛΟΣ - ΝΙΚΗΦΟΡΟΣ ΒΑΣΙΛΕΙΟΣ Ο.Ε. </t>
  </si>
  <si>
    <t xml:space="preserve">ΠΛΑΤΕΣ- Δ.Δ. ΜΕΛΙΝΟΔΙΟΥ- ΔΗΜΟΣ ΜΥΛΟΠΟΤΑΜΟΥ- ΡΕΘΥΜΝΟ   </t>
  </si>
  <si>
    <t xml:space="preserve">ΣΤΥΛΙΑΝΙΔΗΣ ΑΝΑΣΤΑΣΙΟΣ </t>
  </si>
  <si>
    <t xml:space="preserve">ΦΟΡΕΡΗ ΕΚΤ. ΣΧΕΔΙΟΥ Δ.Δ.ΓΕΡΑΝΙΟΥ Δ.ΡΕΘΥΜΝΟΥ   </t>
  </si>
  <si>
    <t xml:space="preserve">ΠΕΤΡΕΣ ΕΚΤ. ΣΧΕΔΙΟΥ Δ.Δ.ΓΕΡΑΝΙΟΥΔ.ΡΕΘΥΜΝΟΥ   </t>
  </si>
  <si>
    <t xml:space="preserve">ΧΑΛΑΡΟ ΕΚΤ.ΣΧΕΔΙΟΥ Δ.Δ.ΓΕΡΑΝΙΟΥ Δ. ΡΕΘΥΜΝΟΥ   </t>
  </si>
  <si>
    <t xml:space="preserve">ΕΛΕΝΗ ΣΦΑΚΙΑΝΑΚΗ - ΞΗΜΕΡΗ </t>
  </si>
  <si>
    <t xml:space="preserve">ΜΠΕΡΤΟ- ΤΖΕΡΜΙΑΔΟΥ ΔΗΜΟΣ ΟΡΟΠΕΔΙΟΥ ΛΑΣΙΘΙΟΥ   </t>
  </si>
  <si>
    <t xml:space="preserve">ΗΛΙΟΕΝΕΡΓΕΙΑΚΗ ΑΝΩΝΥΜΗ ΕΤΑΙΡΕΙΑ  ΜΕΛΕΤΩΝ - ΕΦΑΡΜΟΓΩΝ - ΑΝΤΙΠΡΟΣΩΠΕΥΣΗΣ  &amp; ΕΜΠΟΡΙΑΣ  ΕΝΕΡΓΕΙΑΚΩΝ ΚΑΙ  </t>
  </si>
  <si>
    <t xml:space="preserve">ΠΑΠΟΥΡΑ ΕΚΤΟΣ ΟΙΚ. ΔΗΜΟΥ ΚΟΛΥΜΒΑΡΙΟΥ   </t>
  </si>
  <si>
    <t xml:space="preserve">ΒΟΛΑΣ ΛΑΖΑΡΟΣ &amp; ΣΙΑ Ε.Ε. </t>
  </si>
  <si>
    <t xml:space="preserve">ΧΑΛΕΠΑ Δ.Ε..ΒΑΣΙΛΟΠΟΥΛΟΥ  ΚΟΛΥΜΒΑΡΙΟΥ Δ.ΠΛΑΤΑΝΙΑ ΧΑΝΙΩΝ   </t>
  </si>
  <si>
    <t xml:space="preserve">GL BIOENERGY I.K.E. </t>
  </si>
  <si>
    <t xml:space="preserve">ΚΟΝΤΟΛΙΟ Δ.Δ. ΠΡΟΦΗΤΗ ΗΛΙΑ- ΗΡΑΚΛΕΙΟΥ   </t>
  </si>
  <si>
    <t xml:space="preserve">DK BIOENERGY I.K.E. </t>
  </si>
  <si>
    <t xml:space="preserve">ΜΑΥΡΑ ΧΑΡΑΚΙΑ- ΔΗΜΟΣ ΑΛΙΚΑΡΝΑΣΣΟΥ- ΗΡΑΚΛΕΙΟ   </t>
  </si>
  <si>
    <t xml:space="preserve">ΔΡΑΚΟΝΕΣ ΕΚΤΟΣ ΟΙΚ. ΑΓΙΟΙ ΔΕΚΑ- ΔΗΜΟΣ ΓΟΡΤΥΝΑΣ- ΗΡΑΚΛΕΙΟ   </t>
  </si>
  <si>
    <t xml:space="preserve">ΣΤΑΘΑΚΗΣ ΣΤΥΛΙΑΝΟΣ </t>
  </si>
  <si>
    <t xml:space="preserve">ΤΣΑΜΙΚΗ- Δ.Δ. ΔΙΟΝΥΣΟΥ- ΔΗΜΟΣ ΚΟΦΙΝΑ- Π.Ε. ΗΡΑΚΛΕΙΟΥ   </t>
  </si>
  <si>
    <t xml:space="preserve">ΧΡΗΣΤΟΥ ΜΙΧΑΗΛ </t>
  </si>
  <si>
    <t xml:space="preserve">ΧΡΗΣΤΟΥ ΝΙΚΟΛΑΟΣ </t>
  </si>
  <si>
    <t xml:space="preserve">ΓΕΩΡΓΑΚΟΠΟΥΛΟΥ ΑΓΓΕΛΙΚΗ </t>
  </si>
  <si>
    <t xml:space="preserve">ΣΜΑΗΛΙΟ- Δ.Δ. ΛΟΥΡΩΝ- Π.Ε. ΠΥΡΓΟΣ ΗΡΕΚΛΕΙΟΥ   </t>
  </si>
  <si>
    <t xml:space="preserve">GALLE - BITTSIS HENRIETTE - ALEXANDRA </t>
  </si>
  <si>
    <t xml:space="preserve">ΑΝΕΒΑΛΟΥΣΑ- Δ.Δ. ΔΙΟΝΥΣΙΟΥ- ΔΗΜΟΣ ΚΟΦΙΝΑ- Π.Ε. ΠΥΡΓΟΣ ΗΡΑΚΛΕΙΟΥ   </t>
  </si>
  <si>
    <t xml:space="preserve">ΥΦΑΝΤΗΣ ΑΛΕΞΑΝΔΡΟΣ &amp; ΣΙΑ Ε.Ε. </t>
  </si>
  <si>
    <t xml:space="preserve">ΣΥΜΒΟΛΗ ΟΔΩΝ Λ &amp; Ρ- Ο.Τ. 3- ΒΙΠΕ ΗΡΑΚΛΕΙΟΥ   </t>
  </si>
  <si>
    <t>ΜΕΙΩΣΗ ΙΣΧΥΟΣ ΑΠΌ 1000kW ΣΕ 500kWΜΕ ΑΙΤΗΜΑ ΕΚ ΜΕΡΟΥΣ ΤΟΥ ΠΑΡΑΓΩΓΟΥ</t>
  </si>
  <si>
    <t xml:space="preserve">ΒΙΟΕΝΕΡΓΕΙΑΚΟ ΚΕΝΤΡΟ ΑΝΑΝΕΩΣΙΜΩΝ ΠΗΓΩΝ ΕΝΕΡΓΕΙΑΣ ΡΕΘΥΜΝΟΥ Ε.Π.Ε. </t>
  </si>
  <si>
    <t xml:space="preserve">ΔΡΥΓΙΑΔΕΣ- ΔΗΜΟΣ ΡΕΘΥΜΝΟΥ   </t>
  </si>
  <si>
    <t xml:space="preserve">ΣΧΟΙΝΟΠΛΟΚΑΚΗΣ ΓΕΩΡΓΙΟΣ ΚΑΙ ΣΙΑ Ε.Ε. </t>
  </si>
  <si>
    <t xml:space="preserve">ΘΕΣΗ ΤΡΟΧΑΛΙ-ΕΚΤ.ΟΙΚΙΣΜΟΥ ΑΓ.ΜΑΡΙΝΑΣ Δ. ΧΑΝΙΩΝ   </t>
  </si>
  <si>
    <t xml:space="preserve">ΘΕΣΗ ΒΟΥΡΚΙΑΣ-ΕΚΤ. ΟΙΚΙΣΜΟΥ ΔΑΡΑΤΣΟΥ Ν.ΚΥΔΩΝΙΑΣ Δ. ΧΑΝΙΩΝ   </t>
  </si>
  <si>
    <t xml:space="preserve">ΔΙΑΛΥΝΑΣ ΑΝΩΝΥΜΗ ΕΜΠΟΡΙΚΗ, ΤΟΥΡΙΣΤΙΚΗ &amp; ΤΕΧΝΙΚΗ ΕΤΑΙΡΕΙΑ </t>
  </si>
  <si>
    <t xml:space="preserve">ΤΡΟΥΛΟΣ- ΔΗΜΟΣ ΗΡΑΚΛΕΙΟΥ   </t>
  </si>
  <si>
    <t xml:space="preserve">ΔΙΑΔΗΜΟΤΙΚΗ ΕΠΙΧΕΙΡΗΣΗ ΔΙΑΧΕΙΡΙΣΗΣ ΣΤΕΡΕΩΝ ΑΠΟΒΛΗΤΩΝ ΑΕ (ΟΤΑ) </t>
  </si>
  <si>
    <t xml:space="preserve">ΚΟΡΑΚΙΑ ΑΚΡΩΤΗΡΙΟΥ- ΔΗΜΟΣ ΧΑΝΙΩΝ   </t>
  </si>
  <si>
    <t xml:space="preserve">ΒΙΟΑΕΡΙΟ ΚΡΗΤΗΣ ΕΝΕΡΓΕΙΑΚΗ ΕΤΕΡΟΡΡΥΘΜΗ ΕΤΑΙΡΕΙΑ </t>
  </si>
  <si>
    <t xml:space="preserve">ΚΕΝΤΡΟΥΛΑΚΙ ΠΕΡ. ΣΚΙΝΙΑ- ΔΗΜΟΥ ΜΙΝΩΑ- ΗΡΑΚΛΕΙΟΥ   </t>
  </si>
  <si>
    <t xml:space="preserve">ΑΚΥΡΩΣΗ ΛΟΓΩ ΜΗ ΠΡΟΣΚΟΜΙΣΗΣ  ΕΓΓΥΗΤΙΚΗΣ ΕΩΣ 29.02.2016*Δεν μπορούν να καταθέσουν νέο αίτημα έως 1/02/2017 </t>
  </si>
  <si>
    <t xml:space="preserve">ΑΜΥΓΔΑΛΙΕΣ ΒΑΓΙΩΝΑΣ- ΔΗΜΟΥ ΓΟΡΤΥΝΑΣ- ΗΡΑΚΛΕΙΟΥ   </t>
  </si>
  <si>
    <t xml:space="preserve">ΝΤΑΟΥΣΟ- ΔΗΜΟΣ ΣΗΤΕΙΑΣ- ΛΑΣΙΘΙΟΥ   </t>
  </si>
  <si>
    <t>ΑΚΥΡΩΘΗΚΕ ΜΕΔΔΝ/4735/04.12.2015ΜΕ ΑΙΤΗΣΗ ΤΟΥ ΠΑΡΑΓΩΓΟΥ</t>
  </si>
  <si>
    <t xml:space="preserve">ΚΑΛΟΓΕΡΑΚΗΣ Ε. ΜΑΡΗΣ Ε. ΠΟΥΝΤΟΥΡΑΚΗΣ Α. ΤΡΟΥΛΗΣ Ε. ΤΡΟΥΛΗΣ Κ. Ο.Ε."ΒΙΟΔΙΑΧΕΙΡΙΣΗ ΑΓΡΟΤΟΚΤΗΝΟΤΡΟΦΙΚΩ </t>
  </si>
  <si>
    <t xml:space="preserve">ΚΑΤΩ ΚΕΝΤΑ- ΔΗΜΟΣ ΓΟΡΤΥΝΑΣ- ΗΡΑΚΛΕΟΥ   </t>
  </si>
  <si>
    <t>Όταν υπεβλήθη το αίτημα η επωνυμία της εταιρείας ήταν "WIND AND SUN ΚΟΥΜΠΕΝΑΚΗΣ ΕΝΕΡΓΕΙΑΚΗ ΕΠΕ ΚΑΙ ΣΙΑ Ε.Ε."</t>
  </si>
  <si>
    <t>ΕΠΙΣΤΡΟΦΗ ΣΤΟΝ ΠΑΡΑΓΩΓΟ ΤΗΣ ΕΓΓΥΗΤΙΚΗΣ ΕΠΙΣΤΟΛΗΣ</t>
  </si>
  <si>
    <t xml:space="preserve">ΒΙΟΜΕΘΑΝΙΟ ΚΡΗΤΗΣ - ΕΝΕΡΓΕΙΑΚΗ ΕΤΕΡΟΡΡΥΘΜΗ ΕΤΑΙΡΕΙΑ </t>
  </si>
  <si>
    <t xml:space="preserve">ΑΜΜΟΥΔΑΡΕΣ- ΔΗΜΟΣ ΑΡΧΑΝΩΝ- ΗΡΑΚΛΕΙΟΥ   </t>
  </si>
  <si>
    <t>ΑΚΥΡΩΣΗ ΛΟΓΩ ΜΗ ΠΡΟΣΚΟΜΙΣΗΣ  ΕΓΓΥΗΤΙΚΗΣ ΕΩΣ 29.02.2016*Δεν μπορούν να καταθέσουν νέο αίτημα έως 1/02/2017</t>
  </si>
  <si>
    <t xml:space="preserve">WIND AND GAS ΚΟΥΜΠΕΝΑΚΗΣ ΕΝΕΡΓΕΙΑΚΗ EΠΕ ΚΑΙ ΣΙΑ Ε.Ε. </t>
  </si>
  <si>
    <t xml:space="preserve">ΒΑΛΙΑΝΑ- ΔΗΜΟΣ ΓΟΡΤΥΝΑΣ- ΗΡΑΚΛΕΙΟΥ   </t>
  </si>
  <si>
    <t>Η ΑΡΧΙΚΗ ΑΙΤΗΣΗ ΗΤΑΝ 499kW ΑΛΛΑ ΜΕΙΩΘΗΚΕ ΣΤΑ 250kW ΜΕ ΑΙΤΗΜΑ ΤΟΥ ΠΑΡΑΓΩΓΟΥΕΠΙΣΤΡΟΦΗ ΕΓΓΥΗΤΙΚΗΣ ΣΤΟ ΠΑΡΑΓΩΓΟ ΛΟΓΩ ΜΕΙΩΣΗΣ ΤΗΣ ΙΣΧΥΟΣ</t>
  </si>
  <si>
    <t xml:space="preserve">ΤΣΙΓΚΡΙΝΙΑ- ΔΗΜΟΣ ΓΟΡΤΥΝΑΣ- ΗΡΑΚΛΕΙΟΥ   </t>
  </si>
  <si>
    <t xml:space="preserve">ΜΕΓΑΛΟ ΟΛΙΣΜΑ- ΔΗΜΟΣ ΑΡΧΑΝΩΝ- ΗΡΑΚΛΕΙΟΥ   </t>
  </si>
  <si>
    <t xml:space="preserve">ΠΑΛΙΟΜΑΝΤΡΕΣ- Δ.Δ. ΒΩΡΩΝ- ΔΗΜΟΣ ΦΑΙΣΤΟΥ- ΗΡΑΚΛΕΙΟΥ   </t>
  </si>
  <si>
    <t>Η υπ΄αριθ.ΥΠΕΚΑ/ 8815/14.4.2015  Απόφαση ακύρωσης της Ε.Π.Ο.AΚΥΡΩΘΗΚΕ ΜΕ  ΔΔΝ/3114/14.08.2015</t>
  </si>
  <si>
    <t xml:space="preserve">ΚΑΛΑΡΙΤΗΣ- ΔΗΜΟΣ ΑΓΙΟΥ ΝΙΚΟΛΑΟΥ- ΛΑΣΙΘΙΟΥ   </t>
  </si>
  <si>
    <t xml:space="preserve">ΑΝΤΩΝΑΚΗΣ ΝΙΚΟΛΑΟΣ ΚΑΙ ΣΙΑ ΟΜΟΡΡΥΘΜΗ ΕΤΑΙΡΕΙΑ </t>
  </si>
  <si>
    <t xml:space="preserve">ΤΡΟΧΑΛΙΑΔΕΣ- Δ.Δ. ΠΟΜΠΙΑΣ- ΔΗΜΟΣ ΦΑΙΣΤΟΥ- ΗΡΑΚΛΕΙΟΥ   </t>
  </si>
  <si>
    <t xml:space="preserve">ΚΡΗΤΙΚΟ ΒΙΟΑΕΡΙΟ ΔΥΟ ΙΚΕ </t>
  </si>
  <si>
    <t xml:space="preserve">Π.Ε.Ο. ΗΡΑΚΛΕΙΟΥ - ΡΕΘΥΜΝΟΥ- ΔΗΜΟΣ ΤΥΛΙΣΣΟΥ- ΗΡΑΚΛΕΙΟΥ   </t>
  </si>
  <si>
    <t>Λήξη Ισχύος Εγγυητικής Επιστολής</t>
  </si>
  <si>
    <t xml:space="preserve">ΚΡΗΤΙΚΟ ΒΙΟΑΕΡΙΟ ΕΝΑ ΙΚΕ </t>
  </si>
  <si>
    <t xml:space="preserve">ΟΔΟΣ ΡΕΘΥΜΝΟΥ -ΣΠΗΛΙΟΥ- ΘΕΣΗ ΛΙΒΑΔΕΙΑ- ΔΗΜΟΣ ΑΓΙΟΥ ΒΑΣΙΛΕΙΟΥ- ΡΕΘΥΜΝΟΥ   </t>
  </si>
  <si>
    <t xml:space="preserve">Π.Ε.Ο. ΡΕΘΥΜΝΟΥ - ΗΡΑΚΛΕΙΟΥ- ΔΗΜΟΣ ΤΥΛΙΣΣΟΥ- ΗΡΑΚΛΕΙΟΥ   </t>
  </si>
  <si>
    <t xml:space="preserve">ΚΡΗΤΙΚΟ ΒΙΟΑΕΡΙΟ ΤΡΙΑ ΙΚΕ </t>
  </si>
  <si>
    <t xml:space="preserve">ΘΕΣΗ ΑΝΩ ΛΑΤΖΙΜΑΣ- ΔΗΜΟΣ ΡΕΘΥΜΝΟΥ   </t>
  </si>
  <si>
    <t>ΑΚΥΡΩΣΗ ΒΑΣΕΙ ΔΔΝ/1413/11.04.2014 λόγω Ελλιπούς Φακέλου</t>
  </si>
  <si>
    <t xml:space="preserve">DS ΦΩΤΟΒΟΛΤΑΪΚΟ ΠΑΡΚΟ Ε.Π.Ε. </t>
  </si>
  <si>
    <t xml:space="preserve">ΒΡΑΔΙΑΡΙ- ΜΕΤΟΧΙ- ΔΗΜΟΣ ΗΡΑΚΛΕΙΟΥ   </t>
  </si>
  <si>
    <t xml:space="preserve">ΒΙΟΑΕΡΙΟ ΑΣΤΕΡΟΥΣΙΩΝ Ε.Π.Ε. </t>
  </si>
  <si>
    <t xml:space="preserve">ΘΕΣΗ ΚΟΠΡΑΝΑ - ΔΗΜΟΣ ΓΟΡΤΥΝΑΣ- ΗΡΑΚΛΕΙΟΥ   </t>
  </si>
  <si>
    <t xml:space="preserve">Γ. ΧΑΡΔΑΛΙΑΣ - Σ. ΝΤΟΥΡΟΥΝΤΑΚΗΣ ΚΑΙ ΣΙΑ Ο.Ε. </t>
  </si>
  <si>
    <t xml:space="preserve">ΝΙΚΟΛΙΔΑΚΗΣ ΜΗΝΑΣ - ΠΑΠΑΔΑΚΗΣ ΓΕΩΡΓΙΟΣ Ο.Ε  </t>
  </si>
  <si>
    <t xml:space="preserve">ΘΕΣΗ ΦΟΙΝΙΚΙΑΣ-ΒΙΟΠΑ  ΗΡΑΚΛΕΙΟΥ   </t>
  </si>
  <si>
    <t>ΑΚΥΡΩΣΗ ΒΑΣΕΙ  ΔΔΝ/3888/18.08.2014 λόγω Ελλιπούς Φακέλου</t>
  </si>
  <si>
    <t xml:space="preserve">VIGLA ΕΝΕΡΓΕΙΑΚΗ ΜΟΝ. ΙΚΕ </t>
  </si>
  <si>
    <t xml:space="preserve">ΚΑΡΔΙΩΤΙΣΣΑ- Δ.Ε. ΤΥΜΠΑΚΙΟΥ Δ.ΦΑΙΣΤΟΥ Ν. ΗΡΑΚΛΕΙΟΥ   </t>
  </si>
  <si>
    <t>ΑΚΥΡΩΣΗ ΒΑΣΕΙ  ΔΔΝ/3889/18.08.2014 λόγω Ελλιπούς Φακέλου</t>
  </si>
  <si>
    <t xml:space="preserve">ΑΦΟΙ ΧΑΤΖΑΚΗ - ΚΑΖΑΝΗ Ο.Ε. </t>
  </si>
  <si>
    <t xml:space="preserve">ΣΤΕΝΑΚΟΥΣ- ΔΗΜΟΥ ΙΕΡΑΠΕΤΡΑΣ- ΛΑΣΙΘΙΟΥ   </t>
  </si>
  <si>
    <t>ΑΚΥΡΩΣΗ ΒΑΣΕΙ  ΔΔΝ/166/21.01.2015 κατόπιν Αιτήματος Παραγωγού</t>
  </si>
  <si>
    <t xml:space="preserve">ΛΟΥΡΙΑ ΟΡΕΙΝΟΥ- ΔΗΜΟΣ ΙΕΡΑΠΕΤΡΑΣ- ΛΑΣΙΘΙΟΥ   </t>
  </si>
  <si>
    <t xml:space="preserve">ΝΕΚΤΑΡ ΕΤΑΙΡΕΙΑ ΠΕΡΙΟΡΙΣΜΕΝΗΣ ΕΥΘΥΝΗΣ  (Δ.Τ. ΝΕΚΤΑΡ Ε.Π.Ε.- ΗΛΙΑΚΟ ΠΑΡΚΟ) </t>
  </si>
  <si>
    <t xml:space="preserve">ΛΟΥΡΙΑ ΟΡΕΙΝΟΥ- ΔΗΜΟΣ ΙΕΡΑΠΕΤΡΑΣ   </t>
  </si>
  <si>
    <t xml:space="preserve">ΒΑΛΑΧΗΣ, ΧΑΤΖΑΚΗΣ - ΚΑΖΑΝΗΣ Ε.Π.Ε. </t>
  </si>
  <si>
    <t xml:space="preserve">ΕΚΤΟΣ ΟΡΙΩΝ ΟΙΚΙΣΜΟΥ ΜΕΛΕΣΕΡΟΙ- ΔΗΜΟΣ ΙΕΡΑΠΕΤΡΑΣ   </t>
  </si>
  <si>
    <t xml:space="preserve">ΧΑΤΖΑΚΗΣ ΙΩΑΝΝΗΣ ΚΑΙ ΧΡΗΣΤΟΣ Ο. Ε. </t>
  </si>
  <si>
    <t xml:space="preserve">ΚΑΜΕΝΟ ΜΙΤΑΤΟ ή ΠΟΤΑΜΙΣΙΑ- ΔΗΜΟΥ ΙΕΡΑΠΕΤΡΑΣ   </t>
  </si>
  <si>
    <t xml:space="preserve">ΧΑΤΖΑΚΗΣ ΚΑΖΑΝΗΣ Ο.Ε. </t>
  </si>
  <si>
    <t xml:space="preserve">ΚΑΛΟΣ ΛΑΓΟΣ- ΔΗΜΟΣ ΙΕΡΑΠΕΤΡΑΣ   </t>
  </si>
  <si>
    <t xml:space="preserve">ΚΑΖΑΝΗΣ ΚΑΙ ΣΙΑ Ο.Ε. </t>
  </si>
  <si>
    <t xml:space="preserve">ΚΑΚΟΠΑΤΗ Δ.Δ.ΟΡΕΙΝΟΥ- ΔΗΜΟΥ ΙΕΡΑΠΕΤΡΑΣ   </t>
  </si>
  <si>
    <t>ΑΚΥΡΩΣΗ ΒΑΣΕΙ  ΔΔΝ/5363/10.12.2014 κατόπιν Αιτήματος Παραγωγού</t>
  </si>
  <si>
    <t xml:space="preserve">ΧΑΤΖΑΚΗΣ ΧΡΗΣΤΟΣ ΚΑΙ ΣΙΑ Ο.Ε. </t>
  </si>
  <si>
    <t xml:space="preserve">ΘΕΣΗ ΑΚΡΕΒΑΤΟΥΣ-Δ.Δ.ΒΑΙΝΙΑΣ Δ. ΙΕΡΑΠΕΤΡΑΣ   </t>
  </si>
  <si>
    <t xml:space="preserve">ΘΕΣΗ ΣΩΡΟΥΣ Δ.Δ. ΧΑΜΕΖΙΟΥ- Δ.ΣΗΤΕΙΑΣ- ΛΑΣΙΘΙΟΥ   </t>
  </si>
  <si>
    <t xml:space="preserve">ΑΦΟΙ ΚΑΖΑΝΗΣ Ο.Ε. </t>
  </si>
  <si>
    <t xml:space="preserve">ΘΕΣΗ ΤΑΘΑΣ Δ.Δ. ΣΚΟΠΗΣ- Δ. ΣΗΤΕΙΑΣ ΛΑΣΙΘΙΟΥ   </t>
  </si>
  <si>
    <t xml:space="preserve">ΑΦΟΙ ΚΑΖΑΝΗΣ &amp; ΣΙΑ Ο.Ε. </t>
  </si>
  <si>
    <t xml:space="preserve">ΠΕΡΝΙΕΝΤΑΚΗΣ Δ. Α.Ε.Β.Ε. </t>
  </si>
  <si>
    <t xml:space="preserve">ΛΟΥΤΖΟΣ ΑΤΣΙΠΟΠΟΥΛΟΥ- ΔΗΜΟΣ ΡΕΘΥΜΝΟΥ   </t>
  </si>
  <si>
    <t xml:space="preserve">ΤΟΠΩΝΥΜ. ΜΑΜΑ ΑΤΣΙΠΟΠΟΥΛΟΥ-Δ.Δ.Ν.ΦΩΚΑ  Δ. ΡΕΘΥΜΝΟΥ   </t>
  </si>
  <si>
    <t xml:space="preserve">ΜΙΧΑΗΛ ΖΗΔΙΑΝΑΚΗΣ </t>
  </si>
  <si>
    <t xml:space="preserve">ΣΤΑΥΡΙ- ΔΗΜΟΣ ΜΙΝΩΑ- ΗΡΑΚΛΕΙΟ   </t>
  </si>
  <si>
    <t xml:space="preserve">ΤΣΙΦΟΥ ΛΑΚΟΥ- ΔΗΜΟΣ ΜΙΝΩΑ- ΗΡΑΚΛΕΙΟ   </t>
  </si>
  <si>
    <t xml:space="preserve">ΦΛΑΜΠΥΡΙΑΡΗΣ- ΔΗΜΟΣ ΑΡΧΑΝΩΝ- ΗΡΑΚΛΕΙΟ   </t>
  </si>
  <si>
    <t>ΑΚΥΡΩΣΗ ΒΑΣΕΙ  ΔΔΝ/3891/18.08.2014 λόγω Ελλιπούς Φακέλου</t>
  </si>
  <si>
    <t xml:space="preserve">ΓΕΩΡΓΙΟΣ ΠΑΠΑΔΑΚΗΣ </t>
  </si>
  <si>
    <t xml:space="preserve">ΦΑΝΑΡΙ- Δ.Δ. ΚΑΛΟΝΗΣ- ΗΡΑΚΛΕΙΟΥ   </t>
  </si>
  <si>
    <t>ΑΚΥΡΩΣΗ ΒΑΣΕΙ  ΔΔΝ/3890/18.08.2014 λόγω Ελλιπούς Φακέλου</t>
  </si>
  <si>
    <t xml:space="preserve">ΧΑΡΟΥΛΑ ΣΤΑΥΡΑΚΑΚΗ </t>
  </si>
  <si>
    <t xml:space="preserve">ΜΑΖΑΣ ΕΚΤΟΣ ΟΙΚ. ΑΣΗΜΙΟΥ- Δ. ΓΟΡΤΥΝΑΣ ΗΡΑΚΛΕΙΟΥ   </t>
  </si>
  <si>
    <t xml:space="preserve">ΑΡΧΟΝΤΟΥΛΑ ΕΚΤΟΣ ΟΙΚ. ΑΣΗΜΙΟΥ- Δ. ΓΟΡΤΥΝΑΣ ΗΡΑΚΛΕΙΟΥ   </t>
  </si>
  <si>
    <t xml:space="preserve">ΒΑΣΙΛΕΙΑ ΑΝΔΡΟΥΛΑΚΗ - ΕΜΜΑΝΟΥΗΛ ΑΝΔΡΟΥΛΑΚΗΣ - ΙΩΑΝΝΗΣ ΑΝΔΡΟΥΛΑΚΗΣ Ο.Ε (Δ.Τ. ΣΑΚΑ Ο.Ε) </t>
  </si>
  <si>
    <t xml:space="preserve">ΘΕΣΗ ΒΡΟΝΤΑ- ΔΗΜΟΣ ΑΡΧΑΝΩΝ- ΗΡΑΚΛΕΙΟΥ   </t>
  </si>
  <si>
    <t xml:space="preserve">ΚΕΡΑΜΕΙΑΝΑΚΗΣ  ΕΛΕΥΘΕΡΙΟΣ  &amp; ΣΙΑ ΟΕ  </t>
  </si>
  <si>
    <t xml:space="preserve">ΘΕΣΗ ΚΟΥΜΑΡΕΣ - ΠΕΝΤΕ ΕΛΙΕΣ- ΔΗΜΟΣ ΠΛΑΤΑΝΙΑΣ   </t>
  </si>
  <si>
    <t xml:space="preserve">ΣΟΧΩΡΑ - ΜΕΓΑΛΟ- Δ.Δ.ΑΛΙΚΙΑΝΩΝ Δ.ΠΛΑΤΑΝΙΑ ΧΑΝΙΩΝ   </t>
  </si>
  <si>
    <t xml:space="preserve">TECHNOSYSTEM ΜΟΝΟΠΡΟΣΩΠΗ ΕΤΑΙΡΕΙΑ ΠΕΡΙΟΡΙΣΜΕΝΗΣ ΕΥΘΥΝΗΣ </t>
  </si>
  <si>
    <t xml:space="preserve">ΕΝΤΟΣ ΟΙΚΙΣΜΟΥ ΒΡΥΣΣΕΣ- ΔΗΜΟΣ ΠΛΑΤΑΝΙΑ- ΧΑΝΙΑ   </t>
  </si>
  <si>
    <t xml:space="preserve">ΕΝΤΟΣ ΟΙΚΙΣΜΟΥ ΣΚΙΝΕ- ΔΗΜΟΣ ΠΛΑΤΑΝΙΑΣ- ΧΑΝΙΑ   </t>
  </si>
  <si>
    <t xml:space="preserve">SUNSHINE ΕΝΕΡΓΕΙΑΚΑ ΠΑΡΚΑ ΕΤΑΙΡΕΙΑ ΠΕΡΙΟΡΙΣΜΕΝΗΣ ΕΥΘΥΝΗΣ ( Δ.Τ.  SUNSHINE ΕΝΕΡΓΕΙΑΚΑ ΠΑΡΚΑ Ε.Π.Ε.)   </t>
  </si>
  <si>
    <t xml:space="preserve">ΝΙΚΗΤΑ ΜΕΤΟΧΙ- ΔΗΜΟΣ ΜΙΝΩΑ- ΗΡΑΚΛΕΙΟΥ   </t>
  </si>
  <si>
    <t xml:space="preserve">ΜΑΛΑΓΑΡΔΗΣ ΓΕΩΡΓΙΟΣ - ΜΑΛΑΓΑΡΔΗΣ ΕΜΜΑΝΟΥΗΛ Ο.Ε. </t>
  </si>
  <si>
    <t xml:space="preserve">ΕΚΤΟΣ ΟΙΚΙΣΜΟΥ ΜΕΛΙΔΟΝΙΟΥ- ΔΗΜΟΣ ΜΗΛΟΠΟΤΑΜΟΥ ΡΕΘΥΜΝΟΥ   </t>
  </si>
  <si>
    <t xml:space="preserve">ΜΑΡΟΥΛΗ &amp; ΣΙΑ Ο.Ε. </t>
  </si>
  <si>
    <t xml:space="preserve">ΘΕΣΗ ΠΛΑΚΟΥΡΗ- ΗΡΑΚΛΕΙΟ   </t>
  </si>
  <si>
    <t xml:space="preserve">ΑΧΕΡΟΣΑΚΙ ANANΕΩΣΙΜΕΣ ΠΗΓΕΣ ΕΝΕΡΓΕΙΑΣ ΜΟΝ/ΠΗ Ε.Π.Ε. </t>
  </si>
  <si>
    <t xml:space="preserve">ΟΙΚ. ΒΑΣΙΛΙΚΗΣ- ΗΡΑΚΛΕΙΟ   </t>
  </si>
  <si>
    <t xml:space="preserve">ΒΟΘΩΝΟΙ - ΠΛΑΤΥΒΟΛΑ-ΔΗΜΟΣ ΣΗΤΕΙΑΣ- ΛΑΣΙΘΙΟΥ   </t>
  </si>
  <si>
    <t xml:space="preserve">ΔΑΣΟΣ ΠΙΣΚΟΚΕΦΑΛΟΥ- ΔΗΜΟΣ ΣΗΤΕΙΑΣ- ΛΑΣΙΘΙΟΥ   </t>
  </si>
  <si>
    <t xml:space="preserve">ΔΑΡΒΙΝΟΣ ΣΥΜΒΟΥΛΟΙ ΠΡΑΣΙΝΗΣ ΑΝΑΠΤΥΞΗΣ ΜΟΝ/ΠΗ ΕΠΕ </t>
  </si>
  <si>
    <t xml:space="preserve">ΛΑΤΣΙΔΑ- ΔΗΜΟΣ ΑΓΙΟΥ ΝΙΚΟΛΑΟΥ- ΛΑΣΙΘΙΟΥ   </t>
  </si>
  <si>
    <t xml:space="preserve">ΚΟΠΡΟΚΕΦΑΛΙ- ΔΗΜΟΣ ΑΓΙΟΥ ΝΙΚΟΛΑΟΥ-ΛΑΣΙΘΙΟΥ   </t>
  </si>
  <si>
    <t xml:space="preserve">ΚΑΤΩ ΣΟΠΑΤΑ- ΔΗΜΟΣ ΜΙΝΩΑ- ΗΡΑΚΛΕΙΟ   </t>
  </si>
  <si>
    <t xml:space="preserve">ΜΑΚΡΙΕΣ ΠΕΖΟΥΛΕΣ- ΔΗΜΟΣ ΑΓΙΟΥ ΝΙΚΟΛΑΟΥ   </t>
  </si>
  <si>
    <t>ΚΩΣ (ΣΥΜΠΛΕΓΜΑ)</t>
  </si>
  <si>
    <t xml:space="preserve">ΠΕΤΑΛΑΣ ΙΩΑΝΝΗΣ &amp; ΣΙΑ Ο.Ε. </t>
  </si>
  <si>
    <t xml:space="preserve">ΦΟΝΙΑΔΕΣ ΜΕΤΟΧΙ - ΒΑΘΥ- ΔΗΜΟΣ ΚΑΛΥΜΝΟΣ   </t>
  </si>
  <si>
    <t>ΣΒΒελ μεγαλύτερα του 1 MW</t>
  </si>
  <si>
    <t xml:space="preserve">ΛΑΓΚΟΥΝΑΡΑ - ΒΑΘΥ- ΔΗΜΟΣ ΚΑΛΥΜΝΟΣ   </t>
  </si>
  <si>
    <t xml:space="preserve">ΝΙΚΟΛΑΟΣ - ΙΩΑΝΝΗΣ - ΜΙΧΑΗΛ ΠΕΤΑΛΑΣ Ο.Ε. </t>
  </si>
  <si>
    <t xml:space="preserve">ΧΟΡΙΖΗ - ΣΤΗΜΕΝΙΑ - ΒΑΘΥ- ΔΗΜΟΣ ΚΑΛΥΜΝΟΣ   </t>
  </si>
  <si>
    <t>ΛΕΣΒΟΣ (ΣΥΜΠΛΕΓΜΑ)</t>
  </si>
  <si>
    <t xml:space="preserve">ΕΝΕΡΓΕΙΑΚΗ ΞΕΡΟΚΑΜΠΟΥ ΙΚΕ </t>
  </si>
  <si>
    <t xml:space="preserve">ΑΓΡ. ΠΕΡ. "ΞΕΡΟΚΑΜΠΟΥ¨ΠΟΛΙΧΝΙΤΟΥ- ΔΗΜΟΣ ΛΕΣΒΟΥ   </t>
  </si>
  <si>
    <t xml:space="preserve">ΒΙΟΕΝΕΡΓΕΙΑ ΛΕΣΒΟΥ Ο.Ε. </t>
  </si>
  <si>
    <t xml:space="preserve">ΘΕΣΗ ΠΕΤΡΩΝΑΣ- ΔΗΜΟΣ ΛΕΣΒΟΥ   </t>
  </si>
  <si>
    <t>Ακύρωση λόγω λήξης της Οριστικής Προσφορά Σύνδεσης</t>
  </si>
  <si>
    <t xml:space="preserve">Γ.ΒΑΛΕΛΗΣ ΚΑΙ ΣΙΑ Ο.Ε. Δ.Τ. ΗΛΙΟΔΥΝΑΜΙΚΗ </t>
  </si>
  <si>
    <t xml:space="preserve">ΚΑΡΑ ΣΠΗΛΙΟΣ- ΔΗΜΟΣ ΕΡΕΣΟΥ   </t>
  </si>
  <si>
    <t xml:space="preserve">ΑΚΥΡΩΣΗ ΛΟΓΩ ΜΗ ΠΡΟΣΚΟΜΙΣΗΣ  ΕΓΓΥΗΤΙΚΗΣ ΕΩΣ 29.02.2016*Δεν μπορούν να καταθέσουν νέο αίτημα έως 1/2/2017 </t>
  </si>
  <si>
    <t xml:space="preserve">ΚΑΡΑ ΣΠHΛΙΟΣ- ΔΗΜΟΣ ΕΡΕΣΟΥ   </t>
  </si>
  <si>
    <t xml:space="preserve">ΑΓΡ. ΠΕΡ. ΛΟΥΤΡΟΠΟΛΗΣ ΘΕΡΜΗΣ-ΔΗΜΟΣ ΛΕΣΒΟΥ   </t>
  </si>
  <si>
    <t>ΥΠΟΒΟΛΗ ΕΠΟ/ΠΠΔ</t>
  </si>
  <si>
    <t xml:space="preserve">ΚΡΥΑ ΒΡΥΣΗ- ΛΕΣΒΟΣ   </t>
  </si>
  <si>
    <t>ΠΑΡΟΣ (ΣΥΠΛΕΓΜΑ)</t>
  </si>
  <si>
    <t xml:space="preserve">ΑΦΟΙ ΚΑΛΑΪΤΖΗ Ο.Ε. </t>
  </si>
  <si>
    <t xml:space="preserve">ΠΛΑΤΑΝΙΑ - ΔΑΜΑΡΙΩΝΑΣ- ΔΗΜΟΣ ΝΑΞΟΥ   </t>
  </si>
  <si>
    <t xml:space="preserve">ΣΧΟΙΝΟΥΣΑ ΕΝΕΡΓΕΙΑΚΗ ΕΤΑΙΡΕΙΑ ΠΕΡΙΟΡΙΣΜΕΝΗΣ ΕΥΘΥΝΗΣ (Δ.Τ. ΣΧΟΙΝΟΥΣΑ ΕΝΕΡΓΕΙΑΚΗ ΕΠΕ) </t>
  </si>
  <si>
    <t xml:space="preserve">ΘΕΣΗ ΜΥΛΟΣ-ΒΑΡΔΙΕΣ-Δ.Ε.ΣΧΟΙΝΟΥΣΑΣ Δ.ΝΑΞΟΥ   </t>
  </si>
  <si>
    <t xml:space="preserve">ΧΑΤΣΑ ΕΝΕΡΓΕΙΑΚΗ ΑΝΩΝΥΜΟΣ ΕΤΑΙΡΕΙΑ (Δ.Τ. ΧΑΤΣΑ ΕΝΕΡΓΕΙΑΚΗ ΑΕ) </t>
  </si>
  <si>
    <t xml:space="preserve">ΠΕΡΙΟΧΗ ΑΡΙΑ - ΡΙΚΕΣ- ΔΗΜΟΣ ΝΑΞΟΥ   </t>
  </si>
  <si>
    <t>Λάθος κόστος διόρθωση από 30.000 σε 35.000</t>
  </si>
  <si>
    <t xml:space="preserve">ΤΡΑΠΕΖΑ ΓΗΣ ΑΕ &amp; APOLLO CAPITAL PROPERTIES AE RENECO OE ( Δ.Τ. RENECO O.E.) </t>
  </si>
  <si>
    <t xml:space="preserve">ΡΑΧΗ- ΔΗΜΟΣ ΠΑΡΟΥ   </t>
  </si>
  <si>
    <t xml:space="preserve">ΤΡΑΠΕΖΑ ΑΚΙΝΗΤΩΝ Α.Ε. &amp; ΣΤΑΥΡΟΣ ΕΥΣΤΑΘΙΟΥ Ο.Ε.  (Δ.Τ. APOLLO CAPITAL ENERGY O.E.) </t>
  </si>
  <si>
    <t>ΣΑΜΟΣ (ΣΥΜΠΛΕΓΜΑ)</t>
  </si>
  <si>
    <t xml:space="preserve">ΕΝΕΡΓΕΙΑΚΗ Ο. Ε. ΕΜΜΑΝΟΥΗΛ ΕΛΕΝΗΣ ΚΑΙ ΣΙΑ Ο. Ε. </t>
  </si>
  <si>
    <t xml:space="preserve">ΘΕΣΗ ΑΓΙΑ ΑΙΚΑΤΕΡΙΝΗ 1- ΚΑΡΛΟΒΑΣΙΟΥ ΣΑΜΟΥ   </t>
  </si>
  <si>
    <t xml:space="preserve">ΛΥΜΠΕΡΗΣ ΕΜΜΑΝΟΥΗΛ </t>
  </si>
  <si>
    <t xml:space="preserve">ΑΓ.ΙΘΕΩΔΟΡΟΙ- Δ.Δ. ΚΑΡΛΟΒΑΣΙΟΥ Δ.ΣΑΜΟΥ   </t>
  </si>
  <si>
    <t xml:space="preserve">ΘΕΣΗ ΑΓΙΑ ΑΙΚΑΤΕΡΙΝΗ 2- ΚΑΡΛΟΒΑΣΙΟΥ ΣΑΜΟΥ   </t>
  </si>
  <si>
    <t>Η ΑΡΧΙΚΗ ΑΙΤΟΥΜΕΝΗ ΙΣΧΥΣ ΗΤΑΝ 500KW. ΣΕ ΑΝΑΜΟΝΗ Η ΑΠΑΝΤΗΣΗ ΤΟΥ ΠΑΡΑΓΩΓΟΥ ΓΙΑ ΑΠΟΔΟΧΗ Ή ΜΗ ΑΠΟΔΟΧΗ ΤΩΝ 100kW</t>
  </si>
  <si>
    <t>Αίτημα ακύρωσης από Παραγωγό 3777/24-9-2015</t>
  </si>
  <si>
    <t xml:space="preserve">ΛΥΜΠΕΡΗ ΑΝΘΟΥΣΑ </t>
  </si>
  <si>
    <t xml:space="preserve">ΘΕΣΗ ΜΕΣΑΙΟ ΚΑΡΛΟΒΑΣΙ ΣΑΜΟΥ   </t>
  </si>
  <si>
    <t xml:space="preserve">ΠΡΑΔΕΪΚΑ ΚΑΡΛΟΒΑΣΙΟΥ- ΔΗΜΟΣ ΣΑΜΟΣ   </t>
  </si>
  <si>
    <t xml:space="preserve">ΒΟΓΙΑΤΖΗ ΕΥΑΓΓΕΛΙΑ </t>
  </si>
  <si>
    <t xml:space="preserve">ΝΙΚΗΤΗΔΕΣ ΜΥΤΙΛΗΝΙΩΝ- ΔΗΜΟΣ ΣΑΜΟΥ   </t>
  </si>
  <si>
    <t xml:space="preserve">ΑΪΛΑΡΙ ΜΕΣΟΚΑΜΠΟΣ- ΔΗΜΟΣ ΣΑΜΟΥ   </t>
  </si>
  <si>
    <t xml:space="preserve">ΛΟΥΤΡΑΡΗ ΣΤΑΜΑΤΙΑ </t>
  </si>
  <si>
    <t xml:space="preserve">ΟΙΚΙΣΜΟΣ ΜΥΤΙΛΗΝΙΩΝ- ΔΗΜΟΣ ΣΑΜΟΥ   </t>
  </si>
  <si>
    <t xml:space="preserve">ΛΑΓΚΑΕΣ- ΑΦΑΝΤΟΥ- ΡΟΔΟΣ   </t>
  </si>
  <si>
    <t xml:space="preserve">ΛΑΖΑΡΟΣ ΒΟΛΑΣ </t>
  </si>
  <si>
    <t xml:space="preserve">Κ.Μ. 392Α354α3 ΓΑΙΩΝ-  Δ.Δ. ΠΑΡΑΔΕΙΣΙΟΥ- ΔΗΜΟΣ ΡΟΔΟΥ   </t>
  </si>
  <si>
    <t xml:space="preserve">Κ.Μ. 392Α354α4 ΓΑΙΩΝ- Δ.Δ. ΠΑΡΑΔΕΙΣΙΟΥ- ΔΗΜΟΣ ΡΟΔΟΥ   </t>
  </si>
  <si>
    <t xml:space="preserve">ΑΓΡΙΟΥ Δ. &amp; ΣΙΑ Ε.Ε  (Δ.Τ. ΗΛΙΟΥΣΑ) </t>
  </si>
  <si>
    <t xml:space="preserve">Κ.Μ. 315ΑΑ ΓΑΙΩΝ ΔΑΜΑΤΡΙΑΣ ΡΟΔΟΥ   </t>
  </si>
  <si>
    <t xml:space="preserve">ΑΓΡΙΟΥ ΒΙΟΜΗΧΑΝΙΚΗ ΑΝΩΝΥΜΗ ΕΤΑΙΡΕΙΑ  (Δ.Τ. AEGEAN HERBS &amp; SPICES) </t>
  </si>
  <si>
    <t xml:space="preserve">Κ.Μ. 315Α ΓΑΙΩΝ ΔΑΜΑΤΡΙΑΣ ΡΟΔΟΥ   </t>
  </si>
  <si>
    <t xml:space="preserve">ΓΕΩΡΓΙΟΣ ΧΑΣΤΑΛΗΣ &amp; ΣΙΑ Ο.Ε (Δ.Τ. ΗΛΙΑΚΕΣ ΕΚΜΕΤΑΛΛΕΥΣΕΙΣ ΟΕ) </t>
  </si>
  <si>
    <t xml:space="preserve">Κ.Μ. 392Α542 ΓΑΙΩΝ- Δ.Δ. ΠΑΡΑΔΕΙΣΙΟΥ- ΔΗΜΟΣ ΡΟΔΟΥ   </t>
  </si>
  <si>
    <t xml:space="preserve">Κ.Μ. 392Α13 Δ.Δ. ΠΑΡΑΔΕΙΣΙΟΥ- ΔΗΜΟΣ ΡΟΔΟΥ   </t>
  </si>
  <si>
    <t xml:space="preserve">Κ.Μ. 4269-ΓΑΙΩΝ ΓΕΝΝΑΔΙΟΥ ΡΟΔΟΥ   </t>
  </si>
  <si>
    <t xml:space="preserve">Κ.Μ. 441Β Δ.Δ.ΓΑΙΩΝ ΚΡΗΤΗΝΙΑΣ ΡΟΔΟΥ   </t>
  </si>
  <si>
    <t xml:space="preserve">Ν. ΜΑΛΛΙΑΚΑΣ &amp; ΣΙΑ ΕΕ ( Δ.Τ. SOLAR  ΗΟΜΕ) </t>
  </si>
  <si>
    <t xml:space="preserve">Κ.Μ. 1890 ΓΑΙΩΝ ΚΡΕΜΑΣΤΗΣ ΡΟΔΟΥ   </t>
  </si>
  <si>
    <t xml:space="preserve">ΚΟΝΤΟΓΙΩΡΓΑΚΗΣ Λ. &amp; ΣΙΑ Ε.Ε </t>
  </si>
  <si>
    <t xml:space="preserve">Δ/Δ ΓΑΙΩΝ ΨΙΝΘΟΥ ΡΟΔΟΥ   </t>
  </si>
  <si>
    <t xml:space="preserve">ΜΠΟΥΡΟΥΔΗ ΒΑΪΤΣΑ &amp; ΣΙΑ Ε.Ε. </t>
  </si>
  <si>
    <t xml:space="preserve">Κ.Μ. 5435 ΓΑΙΩΝ ΓΕΝΝΑΔΙΟΥ ΡΟΔΟΥ   </t>
  </si>
  <si>
    <t xml:space="preserve">Σ. ΒΟΛΑΣ &amp;  Λ. ΒΟΛΑΣ  Ο.Ε  ( Δ.Τ.  ΦΩΤΟΗΛΕΚΤΡΙΚΗ ΔΩΔΕΚΑΝΗΣΟΥ) </t>
  </si>
  <si>
    <t xml:space="preserve">Κ.Μ. 5000-11 ΓΑΙΩΝ ΚΑΤΤΑΒΙΑΣ   </t>
  </si>
  <si>
    <t xml:space="preserve">ΑΝΩΝΥΜΗ ΞΕΝΟΔΟΧΕΙΑΚΗ ΕΤΑΙΡΕΙΑ - ΚΥΑΝΗ ΑΚΤΗ ΑΕ  </t>
  </si>
  <si>
    <t xml:space="preserve">ΠΥΡΓΟΣ Δ.Δ. ΚΟΣΚΙΝΟΥ ΡΟΔΟΥ   </t>
  </si>
  <si>
    <t xml:space="preserve">ΚΩΝΣΤΑΝΤΙΝΟΣ ΣΟΥΛΟΥΝΙΑΣ </t>
  </si>
  <si>
    <t xml:space="preserve">Κ.Μ. 392Α354α8 ΓΑΙΩΝ ΠΑΡΑΔΕΙΣΙΟΥ   </t>
  </si>
  <si>
    <t xml:space="preserve">Κ.Μ. 392Α354α2 ΓΑΙΩΝ ΠΑΡΑΔΕΙΣΙΟΥ   </t>
  </si>
  <si>
    <t xml:space="preserve">ΣΤΑΥΡΟΣ ΧΑΣΤΑΛΗΣ </t>
  </si>
  <si>
    <t xml:space="preserve">Κ.Μ. 441Δ ΓΑΙΩΝ ΚΡΗΤΗΝΙΑΣ   </t>
  </si>
  <si>
    <t xml:space="preserve">ΠΑΡΑΔΕΙΣΙΟΥ- ΡΟΔΟΣ   </t>
  </si>
  <si>
    <t xml:space="preserve">ΓΕΝΝΑΔΙ ΡΟΔΟΥ   </t>
  </si>
  <si>
    <t xml:space="preserve">ΑΦΟΙ ΒΟΛΑ &amp;ΣΙΑ Ε.Ε. </t>
  </si>
  <si>
    <t xml:space="preserve">Κ.Μ. 920 ΓΑΙΩΝ ΚΡΕΜΑΣΤΗΣ - ΔΗΜΟΣ ΡΟΔΟΥ   </t>
  </si>
  <si>
    <t xml:space="preserve">Κ.Μ. 519 Α ΓΑΙΩΝ ΔΑΜΑΤΡΙΑΣ ΡΟΔΟΥ   </t>
  </si>
  <si>
    <t xml:space="preserve">Κ.Μ. 259 CΑ ΓΑΙΩΝ ΔΑΜΑΤΡΙΑΣ ΡΟΔΟΥ   </t>
  </si>
  <si>
    <t xml:space="preserve">ΖΑΧΑΡΟΠΟΥΛΟΣ ΕΝΕΡΓΕΙΑΚΗ ΙΚΕ </t>
  </si>
  <si>
    <t xml:space="preserve">ΠΑΣΤΙΔΑ- Δ. ΡΟΔΟΥ   </t>
  </si>
  <si>
    <t xml:space="preserve">ΦΟΥΣΚΑΛΗ ΛΑΚΚΟΣ Δ.Δ. ΜΕΣΗΣ Δ. ΡΕΘΥΜΝΟΥ Ν. ΡΕΘΥΜΝΟΥ   </t>
  </si>
  <si>
    <t xml:space="preserve">ΚΡΗΤΙΚΑ ΣΤΕΡΕΑ ΒΙΟΚΑΥΣΙΜΑ Ε.Π.Ε. </t>
  </si>
  <si>
    <t xml:space="preserve">Τ.Κ. ΠΛΩΡΑΣ ΕΚΤΟΣ ΟΙΚ.- ΔΗΜΟΣ ΓΟΡΤΥΝΑΣ   </t>
  </si>
  <si>
    <t xml:space="preserve">ΦΟΥΣΚΑΛΗ ΛΑΚΚΟΣ Ο.Τ. 9 - ΒΙΟ.ΠΑ. ΡΕΘΥΜΝΟΥ   </t>
  </si>
  <si>
    <t xml:space="preserve">ΕΚΤΟΣ ΟΙΚ. ΓΛΩΣΣΑ-ΔΗΜΟΣ ΚΟΛΥΜΒΑΡΙΟΥ   </t>
  </si>
  <si>
    <t>ΑΚΥΡΩΣΗ ΒΑΣΕΙ ΔΔΝ/1405/10/4/2014 λόγω Ελλιπούς Φακέλου</t>
  </si>
  <si>
    <t xml:space="preserve">ΑΝΤΩΝΙΟΣ ΤΣΙΧΛΑΚΗΣ ΤΟΥ ΕΛΕΥΘΕΡΙΟΥ </t>
  </si>
  <si>
    <t xml:space="preserve">ΘΕΣΗ ΛΑΚΚΟΣ ΕΚΤ. ΟΙΚ. ΒΑΣΙΛΟΠΟΥΛΟΥ- Δ.ΠΛΑΤΑΝΙΑ ΧΑΝΙΩΝ   </t>
  </si>
  <si>
    <t xml:space="preserve">ΒΙΟΑΙΓΑΙΟ Ι.Κ.Ε. </t>
  </si>
  <si>
    <t xml:space="preserve">ΞΕΡΟΛΗΜΝΟΣ- ΑΓΡ. ΠΕΡΙΦ. ΒΑΤΟΥΣΑΣ- ΔΗΜΟΣ ΛΕΣΒΟΥ   </t>
  </si>
  <si>
    <t>Ακύρωση κατόπιν αιτήματος παραγωγού ΔΔΝ/4665/1.12.2015</t>
  </si>
  <si>
    <t>ΜΥΚΟΝΟΣ (ΣΥΜΠΛΕΓΜΑ)</t>
  </si>
  <si>
    <t xml:space="preserve">DIANER ATLANTICA DYNAMIC CONSTRUCTIONS ΑΝΩΝΥΜΗ ΕΜΠΡΟΡΙΚΗ ΤΕΧΝΙΚΗ ΚΑΤΑΣΚΕΥΑΣΤΙΚΗ ΕΤΑΙΡΕΙΑ &amp; ΣΙΑ ΟΕ  ( </t>
  </si>
  <si>
    <t xml:space="preserve">ΜΟΡΟΕΡΓΟ ΑΝΩ- ΜΕΡΙΑ(Τ7)- ΔΗΜΟΣ ΜΥΚΟΝΟΥ   </t>
  </si>
  <si>
    <t>ΑΚΥΡΩΣΗ ΒΑΣΕΙ ΔΔΝ 1441/14.04.2014 λόγω Ελλιπούς Φακέλου</t>
  </si>
  <si>
    <t xml:space="preserve">Β.ΠΕΤΡΙΔΗΣ &amp; ΥΙΟΣ  Ο.Ε. </t>
  </si>
  <si>
    <t xml:space="preserve">Κ.Μ. 239 ΑΒ - ΑΦΑΝΤΟΥ ΡΟΔΟΣ   </t>
  </si>
  <si>
    <t>ΧΙΟΣ (ΣΥΜΠΛΕΓΜΑ)</t>
  </si>
  <si>
    <t xml:space="preserve">ΚΑΚΟΒΟΥΝΙ ΟΛΥΜΠΩΝ- ΔΗΜΟΣ ΜΑΣΤΙΧΟΧΩΡΙΩΝ- ΧΙΟΣ   </t>
  </si>
  <si>
    <t xml:space="preserve">ΜΑΡΚΟΣ ΚΑΜΠΟΥΡΑΣ </t>
  </si>
  <si>
    <t xml:space="preserve">ΚΟΝΤΑΡΙ- ΔΗΜΟΣ ΧΙΟΥ   </t>
  </si>
  <si>
    <t xml:space="preserve">ΒΟΘΥΝΟΙ- ΔΗΜΟΣ ΚΑΛΥΜΝΟΣ   </t>
  </si>
  <si>
    <t xml:space="preserve">ΜΕΡΙΔΑ ΓΑΙΩΝ 392Α35α7 ΠΑΡΑΔΕΙΣΙΟΥ- Δ. ΡΟΔΟΥ   </t>
  </si>
  <si>
    <t xml:space="preserve">ΚΑΠΛΑΝΤΖΗΣ ΕΥΑΓΓΕΛΟΣ </t>
  </si>
  <si>
    <t xml:space="preserve">ΑΧΛΑΔΟΚΑΜΠΟΣ ΜΕΣΟΚΑΜΠΟΥ- ΔΗΜΟΣ ΣΑΜΟΥ   </t>
  </si>
  <si>
    <t xml:space="preserve">Κ.Μ. 151-77 ΓΑΙΩΝ ΑΓ. ΒΑΡΒΑΡΑΣ ΔΗΜΟΥ ΡΟΔΟΥ   </t>
  </si>
  <si>
    <t xml:space="preserve">ΠΑΠΑΔΟΠΟΥΛΟΥ ΜΑΡΙΑ </t>
  </si>
  <si>
    <t xml:space="preserve">ΦΑΝΕΣ- ΔΗΜΟΣ ΡΟΔΟΥ   </t>
  </si>
  <si>
    <t xml:space="preserve">ΣΤΥΛΙΑΝΙΔΗΣ ΒΑΣΙΛΕΙΟΣ </t>
  </si>
  <si>
    <t xml:space="preserve">ΚΟΥΚΗΣ Δ/Δ ΠΥΘΑΓΟΡΕΙΟ ΔΗΜΟΣ ΣΑΜΙΩΝ- ΝΟΜΟΣ ΣΑΜΟΥ   </t>
  </si>
  <si>
    <t xml:space="preserve">ΒΕΡΓΕΤΑΚΗ ΟΥΡΑΝΙΑ </t>
  </si>
  <si>
    <t xml:space="preserve">ΚΟΥΝΤΟΥΡΕΣ Ή ΓΚΟΥΝΤΟΥΡΕΣ- ΔΗΜΟΣ ΓΟΡΤΥΝΑΣ- ΗΡΑΚΛΕΙΟ   </t>
  </si>
  <si>
    <t xml:space="preserve">ΞΑΓΟΡΑΡΑΚΗΣ ΔΗΜΗΤΡΙΟΣ </t>
  </si>
  <si>
    <t xml:space="preserve">ΞΕΡΟΚΑΜΠΟΣ- ΔΗΜΟΣ ΓΟΡΤΥΝΑΣ- ΗΡΑΚΛΕΙΟ   </t>
  </si>
  <si>
    <t>ΥΠΟΒΟΛΗ ΑΙΤΗΣΗΣ</t>
  </si>
  <si>
    <t xml:space="preserve">ΙΩΑΝΝΗΣ ΠΕΛΕΚΑΝΟΣ </t>
  </si>
  <si>
    <t xml:space="preserve">ΣΥΓΚΑΤΕΛΟΙΜΑΤΑ ΑΝΤΙΜΑΧΕΙΑ- ΚΩ   </t>
  </si>
  <si>
    <t>ΔΕΝ ΕΊΝΑΙ ΔΥΝΑΤΗ Η ΕΥΡΕΣΗ ΤΟΥ ΓΗΠΕΔΟΥ ΕΓΚΑΤΑΣΤΑΣΗΣ ΤΟΥ ΣΤΑΘ. ΒΙΟΜΑΖΑΣ</t>
  </si>
  <si>
    <t xml:space="preserve">ΣΟΥΜΑΧΕΡ ΑΝΤΡΕΑ ΜΟΝ. ΙΚΕ </t>
  </si>
  <si>
    <t xml:space="preserve">ΠΑΝΩ ΛΕΙΒΑΔΙΑ- ΔΗΜΟΣ ΑΡΧΑΝΩΝ- ΗΡΑΚΛΕΙΟ   </t>
  </si>
  <si>
    <t xml:space="preserve">ΠΑΝΤΕΛΗΣ ΔΑΣΚΑΛΑΚΗΣ ΜΟΝ/ΠΗ ΕΠΕ </t>
  </si>
  <si>
    <t xml:space="preserve">ΚΑΡΦΙ ΚΤΗ. ΠΕΡ. ΔΗΜΟΥ ΓΟΡΤΥΝΑΣ- ΗΡΑΚΛΕΙΟ   </t>
  </si>
  <si>
    <t xml:space="preserve">ΘΕΟΔΩΡΟΣ ΛΑΝΤΖΟΥΡΑΚΗΣ ΜΟΝ. ΕΠΕ </t>
  </si>
  <si>
    <t xml:space="preserve">ΣΑΡΑΝΤΑΔΟ ΚΤΗ. ΠΕΡ. ΒΑΓΙΩΝΙΑΣ ΔΗΜΟΥ ΓΟΡΤΥΝΑΣ   </t>
  </si>
  <si>
    <t xml:space="preserve">ΝΟΤΑΡΑΔΕΣ ΚΤΗ. ΠΕΡ. ΒΑΣΙΛΙΚΩΝ ΑΝΩΓΕΙΩΝ ΔΗΜΟΥ ΓΟΡΤΥΝΑΣ   </t>
  </si>
  <si>
    <t xml:space="preserve">ΘΕΟΔΩΡΑΚΗ ΜΑΡΙΑ - ΕΥΑΓΓΕΛΙΑ </t>
  </si>
  <si>
    <t xml:space="preserve">ΑΜΥΓΔΑΛΙΑΣ ΚΤΗ. ΠΕΡ. ΓΚΑΓΚΑΛΩΝ ΔΗΜΟΥ ΓΟΡΤΥΝΑΣ   </t>
  </si>
  <si>
    <t xml:space="preserve">ΣΤΡΑΤΑΚΗΣ ΓΕΩΡΓΙΟΣ </t>
  </si>
  <si>
    <t xml:space="preserve">ΠΕΡΙΣΤΕΡΑΣ - ΑΚΡΕΒΑΤΟΙ Δ.Δ. ΙΕΡΑΠΕΤΡΑΣ- ΛΑΣΙΘΙΟΥ   </t>
  </si>
  <si>
    <t xml:space="preserve">ΠΥΡΗΝΑ ENERGY O.E. </t>
  </si>
  <si>
    <t xml:space="preserve">ΕΚΤΟΣ ΟΙΚ. ΜΕΤΟΧΙ ΧΑΤΖΑΛΗ- ΠΕΡΙΟΧΗ ΝΕΡΟΚΟΥΡΟΥ- ΔΗΜΟΣ ΕΛ. ΒΕΝΙΖΕΛΟΥ- ΧΑΝΙΑ   </t>
  </si>
  <si>
    <t>ΑΚΥΡΩΣΗ ΒΑΣΕΙ ΔΔΝ/2025/26.05.2014 λόγω Ελλιπούς Φακέλου</t>
  </si>
  <si>
    <t xml:space="preserve">ΓΕΡΟΛΑΚΚΟΣ ΠΕΡΙΟΧΗ ΑΝΩ ΛΑΤΖΙΜΑΣ ΔΗΜΟΣ ΜΥΛΟΠΟΤΑΜΟΥ-Π.Ε. ΡΕΘΥΜΝΟΥ   </t>
  </si>
  <si>
    <t xml:space="preserve">ΑΓΟΡΑΣΤΑ-  ΔΗΜΟΥ ΠΛΑΤΑΝΙΑ ΧΑΝΙΩΝ   </t>
  </si>
  <si>
    <t xml:space="preserve">ΧΑΤΖΑΛΗ ΜΕΤΟΧΙ - Δ.Ε.ΒΕΝΙΖΕΛΟΥ-Δ.ΧΑΝΙΩΝ   </t>
  </si>
  <si>
    <t xml:space="preserve">ΚΑΜΕΝΟ ΜΙΤΑΤΟ  -ΜΑΚΡΥ ΓΙΑΛΟΥ- ΔΗΜΟΥ ΙΕΡΑΠΕΤΡΑΣ-ΛΑΣΙΘΙΟΥ   </t>
  </si>
  <si>
    <t xml:space="preserve">ΣΤΕΝΑΚΟΥΣ- ΠΕΡΙΣΤΕΡΑΣ ΒΑΙΝΑΣ- ΔΗΜΟΥ ΙΕΡΑΠΕΤΡΑΣ- ΛΑΣΙΘΙΟΥ   </t>
  </si>
  <si>
    <t xml:space="preserve">ΚΑΚΟΠΑΤΗ Δ.Δ.ΟΡΕΙΝΟΥ-ΜΑΚΡΥ ΓΙΑΛΟΥ- ΔΗΜΟΥ ΙΕΡΑΠΕΤΡΑΣ   </t>
  </si>
  <si>
    <t xml:space="preserve">ΡΙΖΑ Η΄ ΜΑΡΟΥΛΑΣ - ΔΗΜΟΥ ΣΗΤΕΙΑΣ   </t>
  </si>
  <si>
    <t xml:space="preserve">ΑΚΡΕΒΑΤΟΥΣ -ΒΑΪΝΙΑΣΙΕΡΑΠΕΤΡΑ   </t>
  </si>
  <si>
    <t xml:space="preserve">ΠΛΑΤΙΑ ΟΨΗ Ή ΚΟΥΠΑΔΗΜΟΥ ΙΕΡΑΠΕΤΡΑΣ   </t>
  </si>
  <si>
    <t xml:space="preserve">AΚΥΡΩΘΗΚΕ ΥΣΤΕΡΑ ΑΠΌ ΤΟ ΥΠ΄ΑΡΙΘ.ΔΔΝ/ 2900 / 20 .07.2015 ΑΙΤΗΜΑ ΤΟΥ ΠΑΡΑΓΩΓΟΥ  </t>
  </si>
  <si>
    <t xml:space="preserve">ΝΤΑΟΥΣΟ- ΓΚΕΛΑ- ΔΗΜΟΣ ΣΗΤΕΙΑΣ- ΛΑΣΙΘΙΟΥ   </t>
  </si>
  <si>
    <t xml:space="preserve">ΔΗΜΟΤΙΚΗ ΕΠΙΧΕΙΡΗΣΗ ΥΔΡΕΥΣΗΣ ΑΠΟΧΕΤΕΥΣΗΣ ΧΑΝΙΩΝ </t>
  </si>
  <si>
    <t>Αυτοπαραγωγός</t>
  </si>
  <si>
    <t xml:space="preserve">ΚΟΥΜΠΕΛΗ- ΔΗΜΟΣ ΧΑΝΙΩΝ   </t>
  </si>
  <si>
    <t xml:space="preserve">ΑΙΓΑΙΟΕΝΕΡΓΕΙΑΚΗ - Α. ΣΙΔΕΡΙΔΗΣ ΚΑΙ ΣΙΑ Ε.Ε. ΑΣΦΑΛΙΣΤΙΚΟΙ ΣΥΜΒΟΥΛΟΙ </t>
  </si>
  <si>
    <t xml:space="preserve">ΚΑΡΥΔΑΣ ΟΙΚΙΣΜΟΣ ΛΑΓΚΑΔΑΣ- Δ.Κ. ΛΑΓΚΑΔΑΣ- Δ.Ε. ΑΜΗΡΟΥΠΟΛΗΣ   </t>
  </si>
  <si>
    <t xml:space="preserve">Μ. ΚΑΙ Π. ΝΕΡΑΝΤΖΗ Ο.Ε. </t>
  </si>
  <si>
    <t xml:space="preserve">ΟΞΥΣ-ΚΟΛΑΓΚΑΔΙ Δ.Ε.ΠΟΛΙΧΝΙΤΟΥ- ΔΗΜΟΣ ΛΕΣΒΟΥ   </t>
  </si>
  <si>
    <t xml:space="preserve">ΞΕΡΟΛΗΜΝΟΣ ΒΑΤΟΥΣΑΣ   </t>
  </si>
  <si>
    <t xml:space="preserve"> Μ. ΔΑΣΚΑΛΑΚΗΣ  ΙΚΕ </t>
  </si>
  <si>
    <t xml:space="preserve">ΝΤΑΓΑ-ΚΟΡΥΦΗ ΑΝΩ ΜΟΥΛΙΩΝ   </t>
  </si>
  <si>
    <t xml:space="preserve">ΑΙΤΗΣΕΙΣ ΓΙΑ AΔΕΙΟΔΟΤΟΥΜΕΝΑ ΑΙΟΛΙΚΑ </t>
  </si>
  <si>
    <t>ΑΠ μεγαλύτερα των 50 KW</t>
  </si>
  <si>
    <t>ΑΜΟΡΓΟΣ ΕΝΕΡΓΕΙΑΚΗ ΕΤΑΙΡΕΙΑ ΠΕΡΙΟΡΙΣΜΕΝΗΣ ΕΥΘΥΝΗΣ</t>
  </si>
  <si>
    <t>ΔΑΔΔΙ/210</t>
  </si>
  <si>
    <t>ΚΑΤΩ ΜΕΡΙΑ (ΚΑΛΟΤΑΡΙΤΙΣΣΑ)</t>
  </si>
  <si>
    <t>ΔΙΑΘΕΣΙΜΟ ΠΕΡΙΘΩΡΙΟ ΑΙΟΛΙΚΩΝ (kW)</t>
  </si>
  <si>
    <t>ΕΚΔΟΣΗ ΑΔΕΙΑΣ ΛΕΙΤΟΥΡΓΙΑΣ - ΕΝΑΡΞΗ ΕΜΠΟΡΙΚΗΣ ΛΕΙΤΟΥΡΓΙΑΣ</t>
  </si>
  <si>
    <t>ΖΕΦΥΡΟΣ ΕΠΕ</t>
  </si>
  <si>
    <t>ΑΠ004</t>
  </si>
  <si>
    <t/>
  </si>
  <si>
    <t>ΜΟΝΟΜΕΤΟΧΙΚΗ ΑΙΟΛΙΚΗ ΕΠΙΧΕΙΡΗΣΗ ΠΑΡΑΓΩΓΗΣ ΗΛΕΚΤΡΙΚΗΣ ΕΝΕΡΓΕΙΑΣ ΚΑΡΠΑΘΟΥ ΑΝΩΝΥΜΗ ΕΤΑΙΡΕΙΑ ΟΤΑ (Δ.Τ. Α</t>
  </si>
  <si>
    <t>ΑΠ003</t>
  </si>
  <si>
    <t>ΑΕΙΦΟΡΙΚΗ ΔΩΔΕΚΑΝΗΣΟΥ Α.Ε.</t>
  </si>
  <si>
    <t>ΔΑΔΔΙ/208</t>
  </si>
  <si>
    <t>ΠΟΛΙΟΝ ΚΑΣΟΥ</t>
  </si>
  <si>
    <t>ΔΕΗ ΑΝΑΝΕΩΣΙΜΕΣ Α.Ε.</t>
  </si>
  <si>
    <t>ΑΠ005</t>
  </si>
  <si>
    <t>ΔΕΗ ΑΝΑΝΕΩΣΙΜΕΣ - ΡΟΚΑΣ Α.Β.Ε.Ε.</t>
  </si>
  <si>
    <t>ΑΠ011</t>
  </si>
  <si>
    <t>ΑΠ008</t>
  </si>
  <si>
    <t>ΔΑΔΔΙ/308</t>
  </si>
  <si>
    <t>ΚΟΙΜΗΣΗ ΘΕΟΤΟΚΟΥ ΛΕΙΨΩΝ</t>
  </si>
  <si>
    <t>ΔΑΔΔΙ/260</t>
  </si>
  <si>
    <t>ΒΟΥΤΣΑΝΙ ΚΑΛΥΜΝΟΥ</t>
  </si>
  <si>
    <t>ΑΠ009</t>
  </si>
  <si>
    <t>ΔΗΜΟΤΙΚΗ ΕΠΙΧΕΙΡΗΣΗ ΥΔΡΕΥΣΗΣ ΑΠΟΧΕΤΕΥΣΗΣ ΚΩ</t>
  </si>
  <si>
    <t>ΔΔΔ/685</t>
  </si>
  <si>
    <t>ΑΓΙΑ ΜΑΡΙΝΑ ΚΩ</t>
  </si>
  <si>
    <t>ΑΙΟΛΙΚΗ ΛΕΙΨΩΝ ΟΕ</t>
  </si>
  <si>
    <t>ΔΔΔ/25</t>
  </si>
  <si>
    <t>ΣΚΑΦΗ ΛΕΙΨΩΝ</t>
  </si>
  <si>
    <t>ΔΩΔΕΚΑΝΗΣΟΣ ΑΙΟΛΙΚΗ ΑΝΩΝΥΜΗ ΕΤΑΙΡΕΙΑ ΑΝΑΝΕΩΣΙΜΩΝ ΠΗΓΩΝ ΕΝΕΡΓΕΙΑΣ ΚΑΙ ΠΑΡΑΓΩΓΗΣ ΗΛΕΚΤΡΙΚΗΣ ΕΝΕΡΓΕΙΑΣ</t>
  </si>
  <si>
    <t>ΑΠ010</t>
  </si>
  <si>
    <t>ΑΝΑΠΤΥΞΙΑΚΗ ΜΟΝΟΜΕΤΟΧΗ ΔΗΜΟΤΙΚΗ ΑΝΩΝΥΜΗ ΕΤΑΙΡΕΙΑ ΛΕΣΒΟΥ (Δ.Τ. ΑΔΕΛ Α.Ε.)</t>
  </si>
  <si>
    <t>ΑΠ012</t>
  </si>
  <si>
    <t>ΕΛΛΗΝΙΚΗ ΤΕΧΝΟΔΟΜΙΚΗ ΑΝΕΜΟΣ Α.Ε. (Δ.Τ. ΕΛ. ΤΕΧ. ΑΝΕΜΟΣ Α.Ε.)</t>
  </si>
  <si>
    <t>ΑΠ014</t>
  </si>
  <si>
    <t>ΑΠ013</t>
  </si>
  <si>
    <t>ΑΠ016</t>
  </si>
  <si>
    <t>ΑΠ015</t>
  </si>
  <si>
    <t>ΔΕΔ/50101</t>
  </si>
  <si>
    <t>ΚΟΥΤΣΟΥΜΠΑΡΑ ΚΡΑΤΗΓΟΥ</t>
  </si>
  <si>
    <t>ΕΝΕΡΓΕΙΑΚΗ ΣΑΜΟΥ Α.Ε.  (Δ.Τ. ERGON ΑΕ)</t>
  </si>
  <si>
    <t>ΑΠ034</t>
  </si>
  <si>
    <t>ΑΠ036</t>
  </si>
  <si>
    <t>ΑΠ035</t>
  </si>
  <si>
    <t>ΔΑΔΔΙ/1062</t>
  </si>
  <si>
    <t>ΑΓ.ΤΡΙΑΔΑ</t>
  </si>
  <si>
    <t>ΑΠ038</t>
  </si>
  <si>
    <t>ΑΠ037</t>
  </si>
  <si>
    <t>ΑΠ039</t>
  </si>
  <si>
    <t>ΠΡΟΜΗΘΕΥΤΙΚΗ Α.Ε.</t>
  </si>
  <si>
    <t>ΑΠ041</t>
  </si>
  <si>
    <t>Σ. ΖΑΜΠΕΤΑΚΗΣ &amp; ΣΙΑ Ο.Ε.</t>
  </si>
  <si>
    <t>ΑΠ050</t>
  </si>
  <si>
    <t>ΑΙΓΑΙΟΗΛΕΚΤΡΙΚΗ ΚΑΡΔΑΜΥΛΩΝ Α.Ε.</t>
  </si>
  <si>
    <t>ΑΠ047</t>
  </si>
  <si>
    <t>ΑΙΟΛΙΚΗ ΧΙΟΥ ΑΝΩΝΥΜΗ ΕΤΑΙΡΕΙΑ (Δ.Τ. ΑΙΟΛΙΚΗ ΧΙΟΥ Α.Ε.)</t>
  </si>
  <si>
    <t>ΑΠ044</t>
  </si>
  <si>
    <t>ΑΙΓΑΙΟΗΛΕΚΤΡΙΚΗ ΜΥΛΟΥ Α.Ε.</t>
  </si>
  <si>
    <t>ΑΠ048</t>
  </si>
  <si>
    <t>ΑΙΓΑΙΟΗΛΕΚΤΡΙΚΗ ΡΟΔΟΚΛΙΝΩΝ Α.Ε.</t>
  </si>
  <si>
    <t>ΑΠ045</t>
  </si>
  <si>
    <t>ΑΠ049</t>
  </si>
  <si>
    <t>ΑΠ046</t>
  </si>
  <si>
    <t>ΑΝΑΝΕΩΣΙΜΑ ΑΙΓΑΙΟΥ Ε.Π.Ε.</t>
  </si>
  <si>
    <t>ΑΠ051</t>
  </si>
  <si>
    <t>ΔΑΔΔΙ/1836</t>
  </si>
  <si>
    <t>ΣΚΑΛΑ ΚΑΡΔΑΜΥΛΩΝ</t>
  </si>
  <si>
    <t>ΔΑΔΔΙ/649</t>
  </si>
  <si>
    <t>ΚΕΦΑΛΑ ΚΑΡΔΑΜΥΛΩΝ</t>
  </si>
  <si>
    <t>ΑΙΟΛΙΚΟΣ ΣΤΑΘΜΟΣ ΑΜΑΝΗΣ Α.Ε.</t>
  </si>
  <si>
    <t>ΔΑΔΔΙ/531</t>
  </si>
  <si>
    <t>ΑΜΑΝΗ</t>
  </si>
  <si>
    <t>ΑΠ053</t>
  </si>
  <si>
    <t>ΑΠ054</t>
  </si>
  <si>
    <t>ΑΠ052</t>
  </si>
  <si>
    <t>ΑΙΟΛΙΚΟ ΠΑΡΚΟ ΡΟΔΟΥ Α.Ε.</t>
  </si>
  <si>
    <t>ΑΠ057</t>
  </si>
  <si>
    <t>ΑΠ056</t>
  </si>
  <si>
    <t>ΑΠ059</t>
  </si>
  <si>
    <t>ENEL GREEN POWER HELLAS AE</t>
  </si>
  <si>
    <t>ΑΠ055</t>
  </si>
  <si>
    <t>EUROWIND  ΑΝΩΝΥΜΗ ΕΤΑΙΡΕΙΑ ΠΑΡΑΓΩΓΗΣ  ΚΑΙ ΔΙΑΘΕΣΗΣ  ΑΙΟΛΙΚΗΣ  ΕΝΕΡΓΕΙΑΣ (Δ.Τ.  EUROWIND A.E.)</t>
  </si>
  <si>
    <t>ΑΠ058</t>
  </si>
  <si>
    <t>ΕΝΕΡΓΟΠΟΙΗΣΗ</t>
  </si>
  <si>
    <t>ΑΡΙΘΜΟΣ ΑΙΤΗΣΕΩΝ ΜΕ ΕΝΑΡΞΗ ΕΜΠΟΡΙΚΗΣ ΛΕΙΤΟΥΡΓΙΑΣ</t>
  </si>
  <si>
    <t>ΙΣΧΥΣ ΑΙΤΗΣΕΩΝ  ΜΕ ΕΝΑΡΞΗ ΕΜΠΟΡΙΚΗΣ ΛΕΙΤΟΥΡΓΙΑΣ (kW)</t>
  </si>
  <si>
    <t>Ο.Α.Σ. Α.Ε.</t>
  </si>
  <si>
    <t>ΑΠ068</t>
  </si>
  <si>
    <t>Χ. ΡΟΚΑΣ ΑΒΕΕ</t>
  </si>
  <si>
    <t>ΑΠ070</t>
  </si>
  <si>
    <t>IWECO ΑΕΒΕ</t>
  </si>
  <si>
    <t>ΑΠ083</t>
  </si>
  <si>
    <t>ΑEOLOS Α.Ε.</t>
  </si>
  <si>
    <t>ΑΠ067</t>
  </si>
  <si>
    <t>ΑΙΟΛΙΚΑ ΠΑΡΚΑ ΑΧΛΑΔΙΩΝ Α.Ε.</t>
  </si>
  <si>
    <t>ΑΠ075</t>
  </si>
  <si>
    <t>ΑΝΕΜΟΕΣΣΑ ΑΙΟΛΙΚΑ ΠΑΡΚΑ Α.Ε.</t>
  </si>
  <si>
    <t>ΑΠ062</t>
  </si>
  <si>
    <t>ΑΙΟΛΙΚΑ ΠΑΡΚΑ ΚΡΥΩΝ Α.Ε.</t>
  </si>
  <si>
    <t>ΑΠ073</t>
  </si>
  <si>
    <t>ENVIRECO Α/Π ΚΡΗΤΗΣ ΣΠΑΘΑ Α.Ε</t>
  </si>
  <si>
    <t>ΔΕΔ/1075</t>
  </si>
  <si>
    <t>ΑΚΡΩΤΗΡΙ ΣΠΑΘΑ</t>
  </si>
  <si>
    <t>ΜΕΤΚΑ ΑΙΟΛΙΚΑ ΠΑΡΚΑ ΠΛΑΤΑΝΟΥ ΑΕ</t>
  </si>
  <si>
    <t>ΔΕΔ/1074</t>
  </si>
  <si>
    <t>ΠΛΑΤΑΝΟΣ ΚΙΣΣΑΜΟΥ</t>
  </si>
  <si>
    <t>Κ.Ι. ΣΑΡΑΝΤΟΠΟΥΛΟΣ Α.Ε. - ΑΝΑΤΟΛΙΩΤΑΚΗΣ ΕΚΜΕΤΑΛΛΕΥΣΗ ΑΙΟΛΙΚΗΣ ΕΝΕΡΓΕΙΑΣ ΑΒΕΕ</t>
  </si>
  <si>
    <t>ΣΜΑΪΛΟΓΓΟΣΙ   ΙΕΡΑΠΕΤΡΑΣ</t>
  </si>
  <si>
    <t>ΑΠ084</t>
  </si>
  <si>
    <t>IWECO ΧΩΝΟΣ ΚΡΗΤΗΣ Α.Ε.</t>
  </si>
  <si>
    <t>ΑΠ060</t>
  </si>
  <si>
    <t>ΑΠ072</t>
  </si>
  <si>
    <t>ΕΝ.ΤΕ.ΚΑ ΑΙΟΛΙΚΑ ΠΑΡΚΑ ΚΡΗΤΗΣ Α.Ε.</t>
  </si>
  <si>
    <t>ΑΠ066</t>
  </si>
  <si>
    <t>WRE HELLAS A.E.</t>
  </si>
  <si>
    <t>ΑΠ065</t>
  </si>
  <si>
    <t>ENERCON ΕΛΛΑΣ A.E.</t>
  </si>
  <si>
    <t>ΑΠ064</t>
  </si>
  <si>
    <t>ΠΛΑΣΤΙΚΑ ΚΡΗΤΗΣ Α.Β.Ε.Ε.</t>
  </si>
  <si>
    <t>ΑΠ061</t>
  </si>
  <si>
    <t>ΑΙΟΛΙΚΑ ΠΑΡΚΑ ΜΟΙΡΩΝ Α.Ε.</t>
  </si>
  <si>
    <t>ΑΠ086</t>
  </si>
  <si>
    <t>ENVITEC ΑΝΩΝΥΜΗ ΕΤΑΙΡΕΙΑ ΤΕΧΝΙΚΩΝ ΚΑΙ ΠΕΡΙΒΑΛΛΟΝΤΙΚΩΝ ΕΡΓΩΝ</t>
  </si>
  <si>
    <t>ΑΠ093</t>
  </si>
  <si>
    <t>ΑΠ094</t>
  </si>
  <si>
    <t>ΑΙΟΛΙΚΗ ΕΝΕΡΓΕΙΑΚΗ ΠΕΛΟΠΟΝΝΗΣΟΥ Α.Ε.</t>
  </si>
  <si>
    <t>ΑΠ095</t>
  </si>
  <si>
    <t>ΤΕΡΝΑ ΕΝΕΡΓΕΙΑΚΗ ΑΒΕΤΕ</t>
  </si>
  <si>
    <t>ΑΠ085</t>
  </si>
  <si>
    <t>ΑΠ069</t>
  </si>
  <si>
    <t>ΑΠ063</t>
  </si>
  <si>
    <t>ΑΠ074</t>
  </si>
  <si>
    <t>ΑΠ071</t>
  </si>
  <si>
    <t>ΑΝΕΜΟΣ ΑΛΚΥΟΝΗΣ Α.Ε.Ε.</t>
  </si>
  <si>
    <t>ΑΠ096</t>
  </si>
  <si>
    <t>ΑΠ078</t>
  </si>
  <si>
    <t>ΑΙΟΛΙΚΗ ΜΟΥΣΟΥΡΩΝ Α.Ε.</t>
  </si>
  <si>
    <t>ΑΠ098</t>
  </si>
  <si>
    <t>ΝΟΤΟΣ ΕΝΕΡΓΕΙΑΚΗ Α.Ε.</t>
  </si>
  <si>
    <t>ΔΑΔΔΙ/119</t>
  </si>
  <si>
    <t>ΚΟΥΡΟΥΠΑ ΦΟΙΝΙΚΑ</t>
  </si>
  <si>
    <t>ΔΑΔΔΙ/278</t>
  </si>
  <si>
    <t>ΒΑΡΔΙΑ ΠΙΠΕΡΙΑΝΩΝ ΚΙΣΣΑΜΟΥ</t>
  </si>
  <si>
    <t>ΑΙΟΛΙΚΟ ΒΙΑΝΝΟΥ Α.Ε. Πρώην  Δ.Ε.Τ.Ε.Π.Α. ΒΙΑΝΝΟΥ</t>
  </si>
  <si>
    <t>ΔΑΔΔΙ/294</t>
  </si>
  <si>
    <t>ΤΟΥΡΛΟΥ ΒΙΑΝΝΟΥ</t>
  </si>
  <si>
    <t>ΑΠ088</t>
  </si>
  <si>
    <t>ΑΠ087</t>
  </si>
  <si>
    <t>ΑΠ091</t>
  </si>
  <si>
    <t>ΤΑΛΩΣ ΡΕΘΥΜΝΗΣ ΑΝΩΝΥΜΗ ΤΟΥΡΙΣΤΙΚΗ ΕΜΠΟΡΙΚΗ ΕΤΑΙΡΕΙΑ</t>
  </si>
  <si>
    <t>ΔΔΔ/429</t>
  </si>
  <si>
    <t>ΟΜΑΝΙΤΕ ΚΟΙΝΟΤΗΤΑ ΑΣΗ ΓΩΝΙΑΣ</t>
  </si>
  <si>
    <t>ΑΠ077</t>
  </si>
  <si>
    <t>ΑΠ081</t>
  </si>
  <si>
    <t>ΑΠ082</t>
  </si>
  <si>
    <t>ΑΠ076</t>
  </si>
  <si>
    <t>ΑΠ080</t>
  </si>
  <si>
    <t>ΑΠ079</t>
  </si>
  <si>
    <t>ΕΝΩΣΗ ΕΝΕΡΓΕΙΑΚΗ ΑΝΩΝΥΜΗ ΣΥΝΕΤΑΙΡΙΣΤΙΚΗ ΕΤΑΙΡΕΙΑ</t>
  </si>
  <si>
    <t>ΑΠ092</t>
  </si>
  <si>
    <t>ΕΛΛΗΝΙΚΗ ΕΝΕΡΓΚΙΚΟΝΤΟΡ Α.Ε. - ΕΠΑΝΩΣΗΦΗΣ 1 ΑΝΩΝΥΜΗ ΕΝΕΡΓΕΙΑΚΗ ΕΤΑΙΡΕΙΑ</t>
  </si>
  <si>
    <t>ΑΠ090</t>
  </si>
  <si>
    <t xml:space="preserve"> ΠΕΡΙΘΩΡΙΟ  ΑΙΟΛΙΚΩΝ (Απόφαση ΡΑΕ 616/2016)(kW)</t>
  </si>
  <si>
    <t xml:space="preserve">ΠΕΡΙΘΩΡΙΟ: </t>
  </si>
  <si>
    <t xml:space="preserve"> ΠΕΡΙΘΩΡΙΟ: </t>
  </si>
  <si>
    <t>ΑΙΟΛΙΚΗ ΘΗΡΑΣ Α.Ε.</t>
  </si>
  <si>
    <t>ΔΕΔ/4554</t>
  </si>
  <si>
    <t>ΚΙΜΙΝΑΣ - ΜΑΝΩΛΑΣ</t>
  </si>
  <si>
    <t>ΑΙΓΑΙΟΗΛΕΚΤΡΙΚΗ ΙΚΑΡΙΑΣ ΑΕ</t>
  </si>
  <si>
    <t>ΔΕΔ/951</t>
  </si>
  <si>
    <t>ΚΕΦΑΛΕΣ ΑΓ.ΚΗΡΥΚΟΥ</t>
  </si>
  <si>
    <t>ΛΑΚΙΟΣ ΑΝΩΝΥΜΗ ΕΤΑΙΡΕΙΑ ΠΑΡΑΓΩΓΗΣ ΗΛΕΚΤΡΙΣΜΟΥ (Δ.Τ. ΛΑΚΙΟΣ ΑΕ)</t>
  </si>
  <si>
    <t>ΑΠ001</t>
  </si>
  <si>
    <t>ΑΠ002</t>
  </si>
  <si>
    <t>ΑΠ007</t>
  </si>
  <si>
    <t>ΑΠ006</t>
  </si>
  <si>
    <t>ΕΝΕΡΓΕΙΑΚΗ ΑΝΑΠΤΥΞΙΑΚΗ ΝΗΜΝΟΥ Α.Ε.</t>
  </si>
  <si>
    <t>ΑΠ017</t>
  </si>
  <si>
    <t>ΑΠ020</t>
  </si>
  <si>
    <t>ΑΠ019</t>
  </si>
  <si>
    <t>ΑΠ018</t>
  </si>
  <si>
    <t>ΑΙΟΛΙΚΗ ΜΗΛΟΥ Α.Ε.</t>
  </si>
  <si>
    <t>ΑΠ022</t>
  </si>
  <si>
    <t>ΑΠ021</t>
  </si>
  <si>
    <t>ΑΠ023</t>
  </si>
  <si>
    <t>ΑΠ040</t>
  </si>
  <si>
    <t>ΔΑΔΔΙ/1434</t>
  </si>
  <si>
    <t>ΑΚΡΩΤΗΡΙ/ΤΡΑΓΟΥΔΙΣΤΗΣ</t>
  </si>
  <si>
    <t>ΜΟΡΦΙΔΑΚΗΣ &amp; ΣΥΝΕΡΓΑΤΕΣ Ο.Ε.</t>
  </si>
  <si>
    <t>ΔΔΔ/7308</t>
  </si>
  <si>
    <t>ΜΟΝΗ ΚΑΜΠΟΣ</t>
  </si>
  <si>
    <t>ΔΕΥΑ ΣΥΜΗΣ</t>
  </si>
  <si>
    <t>ΔΔΝ/3183</t>
  </si>
  <si>
    <t>ΒΙΓΛΑ</t>
  </si>
  <si>
    <t>ΑΙΤΗΣΕΙΣ ΓΙΑ AΔΕΙΟΔΟΤΟΥΜΕΝΑ ΑΙΟΛΙΚΑ (ΜΕΓΑΛΥΤΕΡΑ ΤΩΝ 50KW)</t>
  </si>
  <si>
    <t>ΤΡΟΠΟΠΟΙΗΣΗ ΑΔΕΙΑΣ ΕΓΚΑΤΑΣΤΑΣΗΣ ΚΑΙ ΛΕΙΤΟΥΡΓΙΑΣ ΑΠΌ 14/12/2015, ΤΡΟΠΟΠΟΙΗΣΗ ΑΔΕΙΑΣ ΠΑΡΑΓΩΓΗΣ ΑΠΌ 1,3MW  ΣΕ 1,74MW (ΡΑΕ 466/7.10.2013)</t>
  </si>
  <si>
    <t xml:space="preserve">ΕΚΤΟΣ ΛΕΙΤΟΥΡΓΙΑΣ ΑΠΌ 18/4/2016 ,ΑΠΟΞΗΛΩΣΗ ΤΟΝ 8/2016 , ΜΕΤΑΦΟΡΑ ΙΣΧΎΟΣ ΤΗΣ ΑΔΕΙΑΣ ΠΑΡΑΓΩΓΗΣ </t>
  </si>
  <si>
    <t>ΔΕΝ ΠΛΗΡΩΘΗΚΕ ΤΟ ΤΕΛΟΣ ΤΟΥ 2015
ΓΙΑ ΔΙΑΤΗΡΗΣΗ ΑΔΕΙΑΣ ΠΑΡΑΓΩΓΗΣ</t>
  </si>
  <si>
    <r>
      <t>*** ΔΙΑΣΥΝΔΕΔΕΜΕΝΑ ΜΕ ΕΔΔΗΕ ΑΠΟ 13.3.2018 ΤΑ ΗΣ ΣΥΡΟΥ – ΠΑΡΟΥ και 10.5.2018 ΤΟ ΗΣ ΜΥΚΟΝΟΥ</t>
    </r>
    <r>
      <rPr>
        <sz val="11"/>
        <rFont val="Calibri"/>
        <family val="2"/>
        <charset val="161"/>
      </rPr>
      <t xml:space="preserve"> </t>
    </r>
  </si>
  <si>
    <t>ΗΣ ΘΗΡΑΣ (ΣΥΜΠΛΕΓΜΑ)</t>
  </si>
  <si>
    <t>ΗΣ ΚΑΡΠΑΘΟΥ (ΣΥΜΠΛΕΓΜΑ)</t>
  </si>
  <si>
    <t>ΗΣ ΚΩ ΚΑΛΥΜΝΟΥ (ΣΥΜΠΛΕΓΜΑ)</t>
  </si>
  <si>
    <t>ΗΣ ΜΗΛΟΥ (ΣΥΜΠΛΕΓΜΑ)</t>
  </si>
  <si>
    <t>ΗΣ ΣΑΜΟΥ (ΣΥΜΠΛΕΓΜΑ)</t>
  </si>
  <si>
    <t>ΗΣ ΧΙΟΥ (ΣΥΜΠΛΕΓΜΑ)</t>
  </si>
  <si>
    <t xml:space="preserve">ΗΣ ΡΟΔΟΥ </t>
  </si>
  <si>
    <t>ΗΣ ΚΡΗΤΗΣ</t>
  </si>
  <si>
    <t>ΗΣ ΠΑΤΜΟΥ</t>
  </si>
  <si>
    <t>ΗΣ ΣΙΦΝΟΥ</t>
  </si>
  <si>
    <t>ΗΣ ΣΚΥΡΟΥ</t>
  </si>
  <si>
    <t>ΗΣ ΣΕΡΙΦΟΥ</t>
  </si>
  <si>
    <t>ΗΣ ΣΥΜΗΣ</t>
  </si>
  <si>
    <t>ΗΣ ΟΘΩΝΩΝ</t>
  </si>
  <si>
    <t>ΗΣ ΛΕΣΒΟΥ</t>
  </si>
  <si>
    <t>ΗΣ ΛΗΜΝΟΥ</t>
  </si>
  <si>
    <t>ΗΣ ΜΕΓΙΣΤΗΣ</t>
  </si>
  <si>
    <t>ΗΣ ΚΥΘΝΟΥ</t>
  </si>
  <si>
    <t>ΗΣ ΙΚΑΡΙΑΣ</t>
  </si>
  <si>
    <t>ΗΣ ΑΓΑΘΟΝΗΣΙ</t>
  </si>
  <si>
    <t>ΗΣ ΑΓ. ΕΥΣΤΡΑΤΙΟΣ</t>
  </si>
  <si>
    <t>ΗΣ ΑΝΤΙΚΥΘΗΡΑ</t>
  </si>
  <si>
    <t>ΗΣ ΑΡΚΙΟΙ</t>
  </si>
  <si>
    <t>ΗΣ ΔΟΝΟΥΣΑΣ</t>
  </si>
  <si>
    <t>ΗΣ ΕΡΕΙΚΟΥΣΑΣ</t>
  </si>
  <si>
    <t>ΗΣ ΑΣΤΥΠΑΛΑΙΑΣ</t>
  </si>
  <si>
    <t>ΗΣ ΑΝΑΦΗΣ</t>
  </si>
  <si>
    <t>ΗΣ ΑΜΟΡΓΟΥ</t>
  </si>
  <si>
    <t>ΗΣ ΓΑΥΔΟΥ</t>
  </si>
  <si>
    <t>ΑΚΥΡΩΣΗ ΑΙΤΗΣΗΣ ΚΑΙ ΥΠΟΒΟΛΗ ΝΕΑΣ ΛΟΓΩ ΜΕΙΩΣΗΣ ΙΣΧΥΟΣ ΑΠΟ 4,62 MW ΣΕ 3 MW - ΑΠΟΦΑΣΗ ΡΑΕ 788/2018</t>
  </si>
  <si>
    <t>ΔΕΔ/1074-Α</t>
  </si>
  <si>
    <t>ΣΜΑΪΛΟΓΓΟΣΙ</t>
  </si>
  <si>
    <t>43.150,00 kW</t>
  </si>
  <si>
    <t>ΠΡΟΣΩΡΙΝΗ ΣΥΝΔΕΣΗ</t>
  </si>
  <si>
    <t>REPOWERING</t>
  </si>
  <si>
    <t>ΟΡΙΣΤΙΚΗ ΑΥΤΟΨΙΑ &amp; ΕΛΕΓΧΟΣ ΕΓΚΑΤΑΣΤΑΣΗΣ</t>
  </si>
  <si>
    <t>560</t>
  </si>
  <si>
    <t>ΠΕΡΔΙΚΙ</t>
  </si>
  <si>
    <t>563</t>
  </si>
  <si>
    <t>ΑΓΙΟΣ ΙΩΑΝΝΗΣ</t>
  </si>
  <si>
    <t>138</t>
  </si>
  <si>
    <t>ΕΞΩ ΧΙΟΝΙ ΚΑΟΥΡΙ</t>
  </si>
  <si>
    <t>658</t>
  </si>
  <si>
    <t>ΣΙΓΡΙ</t>
  </si>
  <si>
    <t>561</t>
  </si>
  <si>
    <t>ΛΑΚΑΚΙΑ</t>
  </si>
  <si>
    <t>562</t>
  </si>
  <si>
    <t>ΠΟΤΑΜΙΑ</t>
  </si>
  <si>
    <t>2963</t>
  </si>
  <si>
    <t>ΠΡΟΦΗΤΗΣ ΗΛΙΑΣ</t>
  </si>
  <si>
    <t>2962</t>
  </si>
  <si>
    <t>ΜΕΛΑΝΙΟΣ</t>
  </si>
  <si>
    <t>ΑΠΟΛΟΓΙΣΜΟΣ ΕΡΓΩΝ ΣΥΝΔΕΣΗΣ</t>
  </si>
  <si>
    <t>ΑΠΕΝΕΡΓΟΠΟΙΗΣΗ</t>
  </si>
  <si>
    <t>ΔΑΔΔΙ 1596</t>
  </si>
  <si>
    <t>ΒΟΥΒΑΛΟΙΜΕΓΑΛΟ ΜΟΥΡΙΠΛΑΤΥΒΟΛΑ ΚΡΥΩΝ</t>
  </si>
  <si>
    <t>751</t>
  </si>
  <si>
    <t>ΜΟΝΗ ΤΟΠΛΟΥ</t>
  </si>
  <si>
    <t>ΤΟ ΑΙΤΗΜΑ ΕΙΧΕ ΙΣΧΥ 2025kW. ΣΥΝΔΕΕΤΑΙ ΜΕ ΤΟ ΑΙΤΗΜΑ ΜΕ Α/Α 7</t>
  </si>
  <si>
    <t>ΤΟ ΑΙΤΗΜΑ ΕΙΧΕ ΙΣΧΥ 385kW. ΣΥΝΔΕΕΤΑΙ ΜΕ ΤΟ ΑΙΤΗΜΑ ΜΕ Α/Α 4</t>
  </si>
  <si>
    <t>ΤΟ ΑΙΤΗΜΑ ΕΙΧΕ ΙΣΧΥ 450kW. ΣΥΝΔΕΕΤΑΙ ΜΕ ΤΟ ΑΙΤΗΜΑ ΜΕ Α/Α 5</t>
  </si>
  <si>
    <t>ΤΟ ΑΙΤΗΜΑ ΕΙΧΕ ΙΣΧΥ 500kW. ΣΥΝΔΕΕΤΑΙ ΜΕ ΤΟ ΑΙΤΗΜΑ ΜΕ Α/Α 6</t>
  </si>
  <si>
    <t>ΥΠΟΒΟΛΗ ΑΙΤΗΣΗΣ ΓΙΑ Ο.Π.Σ</t>
  </si>
  <si>
    <t>ΤΟ ΑΙΤΗΜΑ ΕΙΧΕ ΙΣΧΥ 2025kW. ΣΥΝΔΕΕΤΑΙ ΜΕ ΤΟ ΑΙΤΗΜΑ ΜΕ Α/Α 5</t>
  </si>
  <si>
    <t>378</t>
  </si>
  <si>
    <t>ΑΓΙΟΣ ΣΩΖΩΝ ΕΠΕΚΤΑΣΗ</t>
  </si>
  <si>
    <t>ΜΕ ΤΟ ΔΔΝ/751/09.04.2012 ΕΓΙΝΕ ΑΙΤΗΜΑ REPOWERING, ΕΝΟΠΟΙΗΘΗΚΕ Η ΙΣΧΥΣ ΤΩΝ ΑΙΤΗΜΑΤΩΝ 6321 (5,1 MW) και 6322 (1,5 MW)</t>
  </si>
  <si>
    <t>ΑΠ μεγαλύτερα των 60 KW</t>
  </si>
  <si>
    <t>ΚΡΟΤΗΡΙ ΚΩΣ</t>
  </si>
  <si>
    <t>ΔΕΝ ΠΛΗΡΩΘΗΚΕ ΤΟ ΤΕΛΟΣ ΤΟΥ 2015 ΓΙΑ ΔΙΑΤΗΡΗΣΗ ΑΔΕΙΑΣ ΠΑΡΑΓΩΓΗΣ ΓΙΑ ΤΑ 200 KW ΤΑ ΟΠΟΙΑ ΑΚΥΡΩΘΗΚΑΝ</t>
  </si>
  <si>
    <t>ΔΕΝ ΠΛΗΡΩΘΗΚΕ ΤΟ ΤΕΛΟΣ ΤΟΥ 2015 ΓΙΑ ΔΙΑΤΗΡΗΣΗ ΑΔΕΙΑΣ ΠΑΡΑΓΩΓΗΣ ΓΙΑ ΤΑ 100 KW ΤΑ ΟΠΟΙΑ ΑΚΥΡΩΘΗΚΑΝ</t>
  </si>
  <si>
    <t>ΔΕΝ ΠΛΗΡΩΘΗΚΕ ΤΟ ΤΕΛΟΣ ΤΟΥ 2015 ΓΙΑ ΔΙΑΤΗΡΗΣΗ ΑΔΕΙΑΣ ΠΑΡΑΓΩΓΗΣ ΓΙΑ ΤΑ 300 KW  TA ΟΠΟΙΑ ΑΚΥΡΩΘΗΚΑΝ</t>
  </si>
  <si>
    <t>ΔΕΝ ΠΛΗΡΩΘΗΚΕ ΤΟ ΤΕΛΟΣ ΤΟΥ 2015 ΓΙΑ ΔΙΑΤΗΡΗΣΗ ΑΔΕΙΑΣ ΠΑΡΑΓΩΓΗΣ ΓΙΑ ΤΑ 300 KW ΤΑ ΟΠΟΙΑ ΑΚΥΡΩΘΗΚΑΝ</t>
  </si>
  <si>
    <t>ΗΜΕΡΟΜΗΝΙΑ  ΕΝΗΜΕΡΩΣΗΣ: 01/07/2021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</si>
</sst>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k\W"/>
    <numFmt numFmtId="165" formatCode="#,##0.0"/>
    <numFmt numFmtId="166" formatCode="dd/mm/yyyy"/>
  </numFmts>
  <fonts count="11" x14ac:knownFonts="1">
    <font>
      <sz val="10"/>
      <name val="Arial"/>
      <charset val="161"/>
    </font>
    <font>
      <sz val="8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4"/>
      <name val="Arial"/>
      <family val="2"/>
      <charset val="161"/>
    </font>
    <font>
      <sz val="14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20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5" fontId="0" fillId="0" borderId="21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165" fontId="0" fillId="0" borderId="22" xfId="0" applyNumberFormat="1" applyFill="1" applyBorder="1" applyAlignment="1">
      <alignment horizontal="center" vertical="center"/>
    </xf>
    <xf numFmtId="165" fontId="0" fillId="0" borderId="23" xfId="0" applyNumberFormat="1" applyFill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0" fillId="0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 wrapText="1"/>
    </xf>
    <xf numFmtId="165" fontId="0" fillId="0" borderId="28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65" fontId="0" fillId="0" borderId="30" xfId="0" applyNumberForma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30" xfId="0" applyNumberFormat="1" applyFill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65" fontId="0" fillId="0" borderId="29" xfId="0" applyNumberFormat="1" applyFill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2" fontId="0" fillId="0" borderId="0" xfId="0" applyNumberFormat="1"/>
    <xf numFmtId="0" fontId="0" fillId="0" borderId="3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5" fontId="0" fillId="0" borderId="28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6" fontId="0" fillId="0" borderId="0" xfId="0" applyNumberFormat="1"/>
    <xf numFmtId="166" fontId="0" fillId="0" borderId="1" xfId="0" applyNumberFormat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 vertical="center" wrapText="1"/>
    </xf>
    <xf numFmtId="165" fontId="0" fillId="0" borderId="34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34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 wrapText="1"/>
    </xf>
    <xf numFmtId="1" fontId="4" fillId="4" borderId="16" xfId="0" applyNumberFormat="1" applyFont="1" applyFill="1" applyBorder="1" applyAlignment="1">
      <alignment horizontal="center" vertical="center"/>
    </xf>
    <xf numFmtId="165" fontId="4" fillId="4" borderId="17" xfId="0" applyNumberFormat="1" applyFont="1" applyFill="1" applyBorder="1" applyAlignment="1">
      <alignment horizontal="center" vertical="center"/>
    </xf>
    <xf numFmtId="3" fontId="4" fillId="4" borderId="16" xfId="0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165" fontId="4" fillId="4" borderId="31" xfId="0" applyNumberFormat="1" applyFont="1" applyFill="1" applyBorder="1" applyAlignment="1">
      <alignment horizontal="center" vertical="center"/>
    </xf>
    <xf numFmtId="0" fontId="0" fillId="0" borderId="45" xfId="0" applyBorder="1"/>
    <xf numFmtId="0" fontId="9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6" fontId="0" fillId="0" borderId="1" xfId="0" applyNumberFormat="1" applyFill="1" applyBorder="1"/>
    <xf numFmtId="0" fontId="0" fillId="0" borderId="1" xfId="0" applyBorder="1" applyAlignment="1"/>
    <xf numFmtId="166" fontId="0" fillId="0" borderId="1" xfId="0" applyNumberFormat="1" applyBorder="1" applyAlignme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0" fontId="0" fillId="0" borderId="1" xfId="0" applyFill="1" applyBorder="1" applyAlignment="1"/>
    <xf numFmtId="0" fontId="4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14" fontId="0" fillId="0" borderId="1" xfId="0" applyNumberFormat="1" applyFill="1" applyBorder="1"/>
    <xf numFmtId="0" fontId="0" fillId="0" borderId="1" xfId="0" applyBorder="1" applyAlignment="1">
      <alignment horizontal="right" wrapText="1"/>
    </xf>
    <xf numFmtId="166" fontId="0" fillId="0" borderId="0" xfId="0" applyNumberFormat="1" applyBorder="1"/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3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65" fontId="0" fillId="0" borderId="29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29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165" fontId="0" fillId="0" borderId="21" xfId="0" applyNumberFormat="1" applyFill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28" xfId="0" applyNumberForma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30" xfId="0" applyNumberFormat="1" applyFill="1" applyBorder="1" applyAlignment="1">
      <alignment horizontal="center" vertical="center"/>
    </xf>
    <xf numFmtId="165" fontId="0" fillId="0" borderId="28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65" fontId="0" fillId="0" borderId="30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tabSelected="1" view="pageBreakPreview" zoomScale="60" zoomScaleNormal="80" workbookViewId="0">
      <pane ySplit="4" topLeftCell="A5" activePane="bottomLeft" state="frozen"/>
      <selection pane="bottomLeft" activeCell="J21" sqref="J21:J29"/>
    </sheetView>
  </sheetViews>
  <sheetFormatPr defaultRowHeight="12.75" x14ac:dyDescent="0.2"/>
  <cols>
    <col min="2" max="2" width="14.140625" customWidth="1"/>
    <col min="3" max="3" width="15.85546875" bestFit="1" customWidth="1"/>
    <col min="4" max="4" width="21.7109375" style="1" bestFit="1" customWidth="1"/>
    <col min="5" max="5" width="21.7109375" style="1" customWidth="1"/>
    <col min="6" max="9" width="17.5703125" customWidth="1"/>
    <col min="10" max="10" width="19.28515625" customWidth="1"/>
    <col min="11" max="11" width="14.7109375" customWidth="1"/>
    <col min="12" max="12" width="14.42578125" customWidth="1"/>
    <col min="13" max="13" width="14.7109375" customWidth="1"/>
    <col min="14" max="14" width="12.5703125" customWidth="1"/>
    <col min="15" max="15" width="14.85546875" customWidth="1"/>
    <col min="16" max="16" width="12.42578125" customWidth="1"/>
    <col min="17" max="17" width="13.140625" customWidth="1"/>
  </cols>
  <sheetData>
    <row r="1" spans="1:17" ht="26.25" customHeight="1" thickBot="1" x14ac:dyDescent="0.35">
      <c r="A1" s="222" t="s">
        <v>745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7" ht="20.25" customHeight="1" thickBot="1" x14ac:dyDescent="0.25">
      <c r="A2" s="177" t="s">
        <v>667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9"/>
    </row>
    <row r="3" spans="1:17" ht="13.5" customHeight="1" thickBot="1" x14ac:dyDescent="0.25">
      <c r="A3" s="229" t="s">
        <v>46</v>
      </c>
      <c r="B3" s="223" t="s">
        <v>0</v>
      </c>
      <c r="C3" s="224"/>
      <c r="D3" s="225" t="s">
        <v>635</v>
      </c>
      <c r="E3" s="225" t="s">
        <v>476</v>
      </c>
      <c r="F3" s="227" t="s">
        <v>77</v>
      </c>
      <c r="G3" s="228"/>
      <c r="H3" s="191" t="s">
        <v>58</v>
      </c>
      <c r="I3" s="192"/>
      <c r="J3" s="191" t="s">
        <v>60</v>
      </c>
      <c r="K3" s="192"/>
      <c r="L3" s="191" t="s">
        <v>61</v>
      </c>
      <c r="M3" s="192"/>
      <c r="N3" s="191" t="s">
        <v>87</v>
      </c>
      <c r="O3" s="192"/>
      <c r="P3" s="191" t="s">
        <v>556</v>
      </c>
      <c r="Q3" s="192"/>
    </row>
    <row r="4" spans="1:17" ht="84.75" customHeight="1" thickBot="1" x14ac:dyDescent="0.25">
      <c r="A4" s="229"/>
      <c r="B4" s="223"/>
      <c r="C4" s="224"/>
      <c r="D4" s="226"/>
      <c r="E4" s="226"/>
      <c r="F4" s="24" t="s">
        <v>84</v>
      </c>
      <c r="G4" s="25" t="s">
        <v>85</v>
      </c>
      <c r="H4" s="24" t="s">
        <v>81</v>
      </c>
      <c r="I4" s="24" t="s">
        <v>78</v>
      </c>
      <c r="J4" s="24" t="s">
        <v>82</v>
      </c>
      <c r="K4" s="25" t="s">
        <v>79</v>
      </c>
      <c r="L4" s="24" t="s">
        <v>83</v>
      </c>
      <c r="M4" s="24" t="s">
        <v>80</v>
      </c>
      <c r="N4" s="24" t="s">
        <v>89</v>
      </c>
      <c r="O4" s="66" t="s">
        <v>90</v>
      </c>
      <c r="P4" s="24" t="s">
        <v>557</v>
      </c>
      <c r="Q4" s="66" t="s">
        <v>558</v>
      </c>
    </row>
    <row r="5" spans="1:17" x14ac:dyDescent="0.2">
      <c r="A5" s="4">
        <v>1</v>
      </c>
      <c r="B5" s="10" t="s">
        <v>691</v>
      </c>
      <c r="C5" s="70" t="s">
        <v>1</v>
      </c>
      <c r="D5" s="15"/>
      <c r="E5" s="15"/>
      <c r="F5" s="13"/>
      <c r="G5" s="29"/>
      <c r="H5" s="38"/>
      <c r="I5" s="44"/>
      <c r="J5" s="38"/>
      <c r="K5" s="29"/>
      <c r="L5" s="38"/>
      <c r="M5" s="44"/>
      <c r="N5" s="38"/>
      <c r="O5" s="48"/>
      <c r="P5" s="38"/>
      <c r="Q5" s="48"/>
    </row>
    <row r="6" spans="1:17" x14ac:dyDescent="0.2">
      <c r="A6" s="5">
        <v>2</v>
      </c>
      <c r="B6" s="11" t="s">
        <v>692</v>
      </c>
      <c r="C6" s="71" t="s">
        <v>2</v>
      </c>
      <c r="D6" s="16"/>
      <c r="E6" s="16"/>
      <c r="F6" s="5"/>
      <c r="G6" s="30"/>
      <c r="H6" s="39"/>
      <c r="I6" s="26"/>
      <c r="J6" s="39"/>
      <c r="K6" s="30"/>
      <c r="L6" s="39"/>
      <c r="M6" s="26"/>
      <c r="N6" s="39"/>
      <c r="O6" s="49"/>
      <c r="P6" s="39"/>
      <c r="Q6" s="49"/>
    </row>
    <row r="7" spans="1:17" x14ac:dyDescent="0.2">
      <c r="A7" s="5">
        <v>3</v>
      </c>
      <c r="B7" s="11" t="s">
        <v>699</v>
      </c>
      <c r="C7" s="71" t="s">
        <v>3</v>
      </c>
      <c r="D7" s="16">
        <f>ΑΜΟΡΓΟΣ!E3</f>
        <v>500</v>
      </c>
      <c r="E7" s="16">
        <f>ΑΜΟΡΓΟΣ!E7</f>
        <v>500</v>
      </c>
      <c r="F7" s="5">
        <f>ΑΜΟΡΓΟΣ!E4</f>
        <v>1</v>
      </c>
      <c r="G7" s="30">
        <f>ΑΜΟΡΓΟΣ!E5</f>
        <v>500</v>
      </c>
      <c r="H7" s="39">
        <v>0</v>
      </c>
      <c r="I7" s="26">
        <v>0</v>
      </c>
      <c r="J7" s="39">
        <v>0</v>
      </c>
      <c r="K7" s="30">
        <v>0</v>
      </c>
      <c r="L7" s="39">
        <v>0</v>
      </c>
      <c r="M7" s="26">
        <v>0</v>
      </c>
      <c r="N7" s="39">
        <v>0</v>
      </c>
      <c r="O7" s="49">
        <v>0</v>
      </c>
      <c r="P7" s="39">
        <v>0</v>
      </c>
      <c r="Q7" s="49">
        <v>0</v>
      </c>
    </row>
    <row r="8" spans="1:17" x14ac:dyDescent="0.2">
      <c r="A8" s="5">
        <v>4</v>
      </c>
      <c r="B8" s="11" t="s">
        <v>698</v>
      </c>
      <c r="C8" s="71" t="s">
        <v>4</v>
      </c>
      <c r="D8" s="16"/>
      <c r="E8" s="16"/>
      <c r="F8" s="5"/>
      <c r="G8" s="30"/>
      <c r="H8" s="39"/>
      <c r="I8" s="26"/>
      <c r="J8" s="39"/>
      <c r="K8" s="30"/>
      <c r="L8" s="39"/>
      <c r="M8" s="26"/>
      <c r="N8" s="39"/>
      <c r="O8" s="49"/>
      <c r="P8" s="39"/>
      <c r="Q8" s="49"/>
    </row>
    <row r="9" spans="1:17" x14ac:dyDescent="0.2">
      <c r="A9" s="5">
        <v>5</v>
      </c>
      <c r="B9" s="11" t="s">
        <v>693</v>
      </c>
      <c r="C9" s="71" t="s">
        <v>5</v>
      </c>
      <c r="D9" s="16"/>
      <c r="E9" s="16"/>
      <c r="F9" s="5"/>
      <c r="G9" s="30"/>
      <c r="H9" s="39"/>
      <c r="I9" s="26"/>
      <c r="J9" s="39"/>
      <c r="K9" s="30"/>
      <c r="L9" s="39"/>
      <c r="M9" s="26"/>
      <c r="N9" s="39"/>
      <c r="O9" s="49"/>
      <c r="P9" s="39"/>
      <c r="Q9" s="49"/>
    </row>
    <row r="10" spans="1:17" x14ac:dyDescent="0.2">
      <c r="A10" s="5">
        <v>6</v>
      </c>
      <c r="B10" s="11" t="s">
        <v>694</v>
      </c>
      <c r="C10" s="71" t="s">
        <v>6</v>
      </c>
      <c r="D10" s="16"/>
      <c r="E10" s="16"/>
      <c r="F10" s="21"/>
      <c r="G10" s="31"/>
      <c r="H10" s="82"/>
      <c r="I10" s="77"/>
      <c r="J10" s="39"/>
      <c r="K10" s="30"/>
      <c r="L10" s="39"/>
      <c r="M10" s="26"/>
      <c r="N10" s="39"/>
      <c r="O10" s="49"/>
      <c r="P10" s="39"/>
      <c r="Q10" s="49"/>
    </row>
    <row r="11" spans="1:17" x14ac:dyDescent="0.2">
      <c r="A11" s="5">
        <v>7</v>
      </c>
      <c r="B11" s="11" t="s">
        <v>697</v>
      </c>
      <c r="C11" s="71" t="s">
        <v>7</v>
      </c>
      <c r="D11" s="16"/>
      <c r="E11" s="16"/>
      <c r="F11" s="21"/>
      <c r="G11" s="31"/>
      <c r="H11" s="82"/>
      <c r="I11" s="77"/>
      <c r="J11" s="39"/>
      <c r="K11" s="30"/>
      <c r="L11" s="39"/>
      <c r="M11" s="26"/>
      <c r="N11" s="39"/>
      <c r="O11" s="49"/>
      <c r="P11" s="39"/>
      <c r="Q11" s="49"/>
    </row>
    <row r="12" spans="1:17" x14ac:dyDescent="0.2">
      <c r="A12" s="5">
        <v>8</v>
      </c>
      <c r="B12" s="11" t="s">
        <v>700</v>
      </c>
      <c r="C12" s="71" t="s">
        <v>8</v>
      </c>
      <c r="D12" s="16"/>
      <c r="E12" s="16"/>
      <c r="F12" s="21"/>
      <c r="G12" s="31"/>
      <c r="H12" s="82"/>
      <c r="I12" s="77"/>
      <c r="J12" s="39"/>
      <c r="K12" s="30"/>
      <c r="L12" s="39"/>
      <c r="M12" s="26"/>
      <c r="N12" s="39"/>
      <c r="O12" s="49"/>
      <c r="P12" s="39"/>
      <c r="Q12" s="49"/>
    </row>
    <row r="13" spans="1:17" x14ac:dyDescent="0.2">
      <c r="A13" s="5">
        <v>9</v>
      </c>
      <c r="B13" s="11" t="s">
        <v>695</v>
      </c>
      <c r="C13" s="71" t="s">
        <v>9</v>
      </c>
      <c r="D13" s="16"/>
      <c r="E13" s="16"/>
      <c r="F13" s="21"/>
      <c r="G13" s="32"/>
      <c r="H13" s="83"/>
      <c r="I13" s="78"/>
      <c r="J13" s="39"/>
      <c r="K13" s="30"/>
      <c r="L13" s="39"/>
      <c r="M13" s="26"/>
      <c r="N13" s="39"/>
      <c r="O13" s="49"/>
      <c r="P13" s="39"/>
      <c r="Q13" s="49"/>
    </row>
    <row r="14" spans="1:17" ht="13.5" thickBot="1" x14ac:dyDescent="0.25">
      <c r="A14" s="6">
        <v>10</v>
      </c>
      <c r="B14" s="12" t="s">
        <v>696</v>
      </c>
      <c r="C14" s="72" t="s">
        <v>10</v>
      </c>
      <c r="D14" s="17"/>
      <c r="E14" s="20"/>
      <c r="F14" s="22"/>
      <c r="G14" s="33"/>
      <c r="H14" s="64"/>
      <c r="I14" s="61"/>
      <c r="J14" s="40"/>
      <c r="K14" s="87"/>
      <c r="L14" s="40"/>
      <c r="M14" s="45"/>
      <c r="N14" s="40"/>
      <c r="O14" s="50"/>
      <c r="P14" s="40"/>
      <c r="Q14" s="50"/>
    </row>
    <row r="15" spans="1:17" x14ac:dyDescent="0.2">
      <c r="A15" s="187">
        <v>11</v>
      </c>
      <c r="B15" s="220" t="s">
        <v>672</v>
      </c>
      <c r="C15" s="73" t="s">
        <v>11</v>
      </c>
      <c r="D15" s="189">
        <f>ΘΗΡΑ!E3</f>
        <v>1320</v>
      </c>
      <c r="E15" s="189">
        <f>ΘΗΡΑ!E7</f>
        <v>0</v>
      </c>
      <c r="F15" s="221">
        <f>ΘΗΡΑ!$E$4</f>
        <v>1</v>
      </c>
      <c r="G15" s="198">
        <f>ΘΗΡΑ!$E$5</f>
        <v>1320</v>
      </c>
      <c r="H15" s="214">
        <f>ΘΗΡΑ!X2</f>
        <v>1</v>
      </c>
      <c r="I15" s="217">
        <f>ΘΗΡΑ!X7</f>
        <v>1320</v>
      </c>
      <c r="J15" s="180">
        <f>ΘΗΡΑ!X4</f>
        <v>1</v>
      </c>
      <c r="K15" s="193">
        <f>ΘΗΡΑ!X8</f>
        <v>1320</v>
      </c>
      <c r="L15" s="180">
        <f>ΘΗΡΑ!X5</f>
        <v>0</v>
      </c>
      <c r="M15" s="201">
        <f>ΘΗΡΑ!X9</f>
        <v>0</v>
      </c>
      <c r="N15" s="180">
        <f>ΘΗΡΑ!X11</f>
        <v>0</v>
      </c>
      <c r="O15" s="183">
        <f>ΘΗΡΑ!X10</f>
        <v>0</v>
      </c>
      <c r="P15" s="180">
        <f>ΘΗΡΑ!X13</f>
        <v>0</v>
      </c>
      <c r="Q15" s="183">
        <f>ΘΗΡΑ!X12</f>
        <v>0</v>
      </c>
    </row>
    <row r="16" spans="1:17" ht="13.5" thickBot="1" x14ac:dyDescent="0.25">
      <c r="A16" s="188"/>
      <c r="B16" s="196"/>
      <c r="C16" s="72" t="s">
        <v>12</v>
      </c>
      <c r="D16" s="190"/>
      <c r="E16" s="190"/>
      <c r="F16" s="212"/>
      <c r="G16" s="200"/>
      <c r="H16" s="216"/>
      <c r="I16" s="219"/>
      <c r="J16" s="182"/>
      <c r="K16" s="194"/>
      <c r="L16" s="182"/>
      <c r="M16" s="203"/>
      <c r="N16" s="182"/>
      <c r="O16" s="185"/>
      <c r="P16" s="182"/>
      <c r="Q16" s="185"/>
    </row>
    <row r="17" spans="1:17" ht="13.5" thickBot="1" x14ac:dyDescent="0.25">
      <c r="A17" s="7">
        <v>12</v>
      </c>
      <c r="B17" s="8" t="s">
        <v>690</v>
      </c>
      <c r="C17" s="74" t="s">
        <v>13</v>
      </c>
      <c r="D17" s="19">
        <f>ΙΚΑΡΙΑ!$E$3</f>
        <v>1830</v>
      </c>
      <c r="E17" s="19">
        <f>ΚΥΘΝΟΣ!$E$7</f>
        <v>5</v>
      </c>
      <c r="F17" s="9">
        <f>ΙΚΑΡΙΑ!$E$4</f>
        <v>4</v>
      </c>
      <c r="G17" s="34">
        <f>ΙΚΑΡΙΑ!$E$5</f>
        <v>1825</v>
      </c>
      <c r="H17" s="63">
        <f>ΙΚΑΡΙΑ!X2</f>
        <v>4</v>
      </c>
      <c r="I17" s="60">
        <f>ΙΚΑΡΙΑ!X7</f>
        <v>1825</v>
      </c>
      <c r="J17" s="41">
        <f>ΙΚΑΡΙΑ!X3</f>
        <v>4</v>
      </c>
      <c r="K17" s="89">
        <f>ΙΚΑΡΙΑ!X8</f>
        <v>1825</v>
      </c>
      <c r="L17" s="41">
        <f>ΙΚΑΡΙΑ!X5</f>
        <v>3</v>
      </c>
      <c r="M17" s="46">
        <f>ΙΚΑΡΙΑ!X9</f>
        <v>985</v>
      </c>
      <c r="N17" s="41">
        <f>ΙΚΑΡΙΑ!X11</f>
        <v>3</v>
      </c>
      <c r="O17" s="51">
        <f>ΙΚΑΡΙΑ!X10</f>
        <v>985</v>
      </c>
      <c r="P17" s="118">
        <f>ΙΚΑΡΙΑ!X13</f>
        <v>3</v>
      </c>
      <c r="Q17" s="120">
        <f>ΙΚΑΡΙΑ!X12</f>
        <v>985</v>
      </c>
    </row>
    <row r="18" spans="1:17" x14ac:dyDescent="0.2">
      <c r="A18" s="186">
        <v>13</v>
      </c>
      <c r="B18" s="195" t="s">
        <v>673</v>
      </c>
      <c r="C18" s="70" t="s">
        <v>14</v>
      </c>
      <c r="D18" s="189">
        <f>KΑΡΠΑΘΟΣ!E3</f>
        <v>2720</v>
      </c>
      <c r="E18" s="189">
        <f>KΑΡΠΑΘΟΣ!$E$7</f>
        <v>870</v>
      </c>
      <c r="F18" s="221">
        <f>KΑΡΠΑΘΟΣ!$E$4</f>
        <v>6</v>
      </c>
      <c r="G18" s="198">
        <f>KΑΡΠΑΘΟΣ!$E$5</f>
        <v>3170</v>
      </c>
      <c r="H18" s="214">
        <f>KΑΡΠΑΘΟΣ!X2</f>
        <v>5</v>
      </c>
      <c r="I18" s="217">
        <f>KΑΡΠΑΘΟΣ!X7</f>
        <v>1850</v>
      </c>
      <c r="J18" s="180">
        <f>KΑΡΠΑΘΟΣ!X4</f>
        <v>5</v>
      </c>
      <c r="K18" s="193">
        <f>KΑΡΠΑΘΟΣ!X8</f>
        <v>1850</v>
      </c>
      <c r="L18" s="180">
        <f>KΑΡΠΑΘΟΣ!X5</f>
        <v>5</v>
      </c>
      <c r="M18" s="201">
        <f>KΑΡΠΑΘΟΣ!X9</f>
        <v>1850</v>
      </c>
      <c r="N18" s="180">
        <f>KΑΡΠΑΘΟΣ!X11</f>
        <v>5</v>
      </c>
      <c r="O18" s="183">
        <f>KΑΡΠΑΘΟΣ!X10</f>
        <v>1850</v>
      </c>
      <c r="P18" s="180">
        <f>KΑΡΠΑΘΟΣ!X13</f>
        <v>4</v>
      </c>
      <c r="Q18" s="183">
        <f>KΑΡΠΑΘΟΣ!X12</f>
        <v>1850</v>
      </c>
    </row>
    <row r="19" spans="1:17" ht="13.5" thickBot="1" x14ac:dyDescent="0.25">
      <c r="A19" s="188"/>
      <c r="B19" s="196"/>
      <c r="C19" s="72" t="s">
        <v>15</v>
      </c>
      <c r="D19" s="190"/>
      <c r="E19" s="190"/>
      <c r="F19" s="212"/>
      <c r="G19" s="200"/>
      <c r="H19" s="216"/>
      <c r="I19" s="219"/>
      <c r="J19" s="182"/>
      <c r="K19" s="194"/>
      <c r="L19" s="182"/>
      <c r="M19" s="203"/>
      <c r="N19" s="182"/>
      <c r="O19" s="185"/>
      <c r="P19" s="182"/>
      <c r="Q19" s="185"/>
    </row>
    <row r="20" spans="1:17" ht="13.5" thickBot="1" x14ac:dyDescent="0.25">
      <c r="A20" s="7">
        <v>14</v>
      </c>
      <c r="B20" s="8" t="s">
        <v>689</v>
      </c>
      <c r="C20" s="74" t="s">
        <v>16</v>
      </c>
      <c r="D20" s="110">
        <f>ΚΥΘΝΟΣ!$E$3</f>
        <v>670</v>
      </c>
      <c r="E20" s="110">
        <f>ΚΥΘΝΟΣ!$E$7</f>
        <v>5</v>
      </c>
      <c r="F20" s="112">
        <f>ΚΥΘΝΟΣ!$E$4</f>
        <v>2</v>
      </c>
      <c r="G20" s="111">
        <f>ΚΥΘΝΟΣ!$E$5</f>
        <v>665</v>
      </c>
      <c r="H20" s="115">
        <f>ΚΥΘΝΟΣ!$X$2</f>
        <v>2</v>
      </c>
      <c r="I20" s="114">
        <f>ΚΥΘΝΟΣ!$X$7</f>
        <v>665</v>
      </c>
      <c r="J20" s="118">
        <f>ΚΥΘΝΟΣ!$X$4</f>
        <v>2</v>
      </c>
      <c r="K20" s="119">
        <f>ΚΥΘΝΟΣ!$X$8</f>
        <v>665</v>
      </c>
      <c r="L20" s="118">
        <f>ΚΥΘΝΟΣ!$X$5</f>
        <v>2</v>
      </c>
      <c r="M20" s="122">
        <f>ΚΥΘΝΟΣ!$X$9</f>
        <v>665</v>
      </c>
      <c r="N20" s="118">
        <f>ΚΥΘΝΟΣ!$X$11</f>
        <v>2</v>
      </c>
      <c r="O20" s="120">
        <f>ΚΥΘΝΟΣ!$X$10</f>
        <v>665</v>
      </c>
      <c r="P20" s="118">
        <f>ΚΥΘΝΟΣ!$X$13</f>
        <v>2</v>
      </c>
      <c r="Q20" s="120">
        <f>ΚΥΘΝΟΣ!$X$12</f>
        <v>665</v>
      </c>
    </row>
    <row r="21" spans="1:17" x14ac:dyDescent="0.2">
      <c r="A21" s="186">
        <v>15</v>
      </c>
      <c r="B21" s="195" t="s">
        <v>674</v>
      </c>
      <c r="C21" s="70" t="s">
        <v>17</v>
      </c>
      <c r="D21" s="201">
        <f>'ΚΩΣ - ΚΑΛΥΜΝΟΣ'!$E$3</f>
        <v>26000</v>
      </c>
      <c r="E21" s="189">
        <f>'ΚΩΣ - ΚΑΛΥΜΝΟΣ'!$E$7</f>
        <v>9000</v>
      </c>
      <c r="F21" s="211">
        <f>'ΚΩΣ - ΚΑΛΥΜΝΟΣ'!$E$4</f>
        <v>8</v>
      </c>
      <c r="G21" s="198">
        <f>'ΚΩΣ - ΚΑΛΥΜΝΟΣ'!$E$5</f>
        <v>21700</v>
      </c>
      <c r="H21" s="214">
        <f>'ΚΩΣ - ΚΑΛΥΜΝΟΣ'!X2</f>
        <v>4</v>
      </c>
      <c r="I21" s="217">
        <f>'ΚΩΣ - ΚΑΛΥΜΝΟΣ'!X7</f>
        <v>15800</v>
      </c>
      <c r="J21" s="180">
        <f>'ΚΩΣ - ΚΑΛΥΜΝΟΣ'!X4</f>
        <v>4</v>
      </c>
      <c r="K21" s="193">
        <f>'ΚΩΣ - ΚΑΛΥΜΝΟΣ'!X8</f>
        <v>15800</v>
      </c>
      <c r="L21" s="180">
        <f>'ΚΩΣ - ΚΑΛΥΜΝΟΣ'!X5</f>
        <v>4</v>
      </c>
      <c r="M21" s="201">
        <f>'ΚΩΣ - ΚΑΛΥΜΝΟΣ'!X9</f>
        <v>15800</v>
      </c>
      <c r="N21" s="180">
        <f>'ΚΩΣ - ΚΑΛΥΜΝΟΣ'!X11</f>
        <v>4</v>
      </c>
      <c r="O21" s="183">
        <f>'ΚΩΣ - ΚΑΛΥΜΝΟΣ'!X10</f>
        <v>15800</v>
      </c>
      <c r="P21" s="180">
        <f>'ΚΩΣ - ΚΑΛΥΜΝΟΣ'!X13</f>
        <v>4</v>
      </c>
      <c r="Q21" s="183">
        <f>'ΚΩΣ - ΚΑΛΥΜΝΟΣ'!X12</f>
        <v>15200</v>
      </c>
    </row>
    <row r="22" spans="1:17" x14ac:dyDescent="0.2">
      <c r="A22" s="187"/>
      <c r="B22" s="197"/>
      <c r="C22" s="71" t="s">
        <v>18</v>
      </c>
      <c r="D22" s="202"/>
      <c r="E22" s="204"/>
      <c r="F22" s="213"/>
      <c r="G22" s="199"/>
      <c r="H22" s="215"/>
      <c r="I22" s="218"/>
      <c r="J22" s="181"/>
      <c r="K22" s="205"/>
      <c r="L22" s="181"/>
      <c r="M22" s="202"/>
      <c r="N22" s="181"/>
      <c r="O22" s="184"/>
      <c r="P22" s="181"/>
      <c r="Q22" s="184"/>
    </row>
    <row r="23" spans="1:17" x14ac:dyDescent="0.2">
      <c r="A23" s="187"/>
      <c r="B23" s="197"/>
      <c r="C23" s="71" t="s">
        <v>19</v>
      </c>
      <c r="D23" s="202"/>
      <c r="E23" s="204"/>
      <c r="F23" s="213"/>
      <c r="G23" s="199"/>
      <c r="H23" s="215"/>
      <c r="I23" s="218"/>
      <c r="J23" s="181"/>
      <c r="K23" s="205"/>
      <c r="L23" s="181"/>
      <c r="M23" s="202"/>
      <c r="N23" s="181"/>
      <c r="O23" s="184"/>
      <c r="P23" s="181"/>
      <c r="Q23" s="184"/>
    </row>
    <row r="24" spans="1:17" x14ac:dyDescent="0.2">
      <c r="A24" s="187"/>
      <c r="B24" s="197"/>
      <c r="C24" s="71" t="s">
        <v>20</v>
      </c>
      <c r="D24" s="202"/>
      <c r="E24" s="204"/>
      <c r="F24" s="213"/>
      <c r="G24" s="199"/>
      <c r="H24" s="215"/>
      <c r="I24" s="218"/>
      <c r="J24" s="181"/>
      <c r="K24" s="205"/>
      <c r="L24" s="181"/>
      <c r="M24" s="202"/>
      <c r="N24" s="181"/>
      <c r="O24" s="184"/>
      <c r="P24" s="181"/>
      <c r="Q24" s="184"/>
    </row>
    <row r="25" spans="1:17" x14ac:dyDescent="0.2">
      <c r="A25" s="187"/>
      <c r="B25" s="197"/>
      <c r="C25" s="71" t="s">
        <v>21</v>
      </c>
      <c r="D25" s="202"/>
      <c r="E25" s="204"/>
      <c r="F25" s="213"/>
      <c r="G25" s="199"/>
      <c r="H25" s="215"/>
      <c r="I25" s="218"/>
      <c r="J25" s="181"/>
      <c r="K25" s="205"/>
      <c r="L25" s="181"/>
      <c r="M25" s="202"/>
      <c r="N25" s="181"/>
      <c r="O25" s="184"/>
      <c r="P25" s="181"/>
      <c r="Q25" s="184"/>
    </row>
    <row r="26" spans="1:17" x14ac:dyDescent="0.2">
      <c r="A26" s="187"/>
      <c r="B26" s="197"/>
      <c r="C26" s="71" t="s">
        <v>22</v>
      </c>
      <c r="D26" s="202"/>
      <c r="E26" s="204"/>
      <c r="F26" s="213"/>
      <c r="G26" s="199"/>
      <c r="H26" s="215"/>
      <c r="I26" s="218"/>
      <c r="J26" s="181"/>
      <c r="K26" s="205"/>
      <c r="L26" s="181"/>
      <c r="M26" s="202"/>
      <c r="N26" s="181"/>
      <c r="O26" s="184"/>
      <c r="P26" s="181"/>
      <c r="Q26" s="184"/>
    </row>
    <row r="27" spans="1:17" x14ac:dyDescent="0.2">
      <c r="A27" s="187"/>
      <c r="B27" s="197"/>
      <c r="C27" s="71" t="s">
        <v>23</v>
      </c>
      <c r="D27" s="202"/>
      <c r="E27" s="204"/>
      <c r="F27" s="213"/>
      <c r="G27" s="199"/>
      <c r="H27" s="215"/>
      <c r="I27" s="218"/>
      <c r="J27" s="181"/>
      <c r="K27" s="205"/>
      <c r="L27" s="181"/>
      <c r="M27" s="202"/>
      <c r="N27" s="181"/>
      <c r="O27" s="184"/>
      <c r="P27" s="181"/>
      <c r="Q27" s="184"/>
    </row>
    <row r="28" spans="1:17" x14ac:dyDescent="0.2">
      <c r="A28" s="187"/>
      <c r="B28" s="197"/>
      <c r="C28" s="71" t="s">
        <v>24</v>
      </c>
      <c r="D28" s="202"/>
      <c r="E28" s="204"/>
      <c r="F28" s="213"/>
      <c r="G28" s="199"/>
      <c r="H28" s="215"/>
      <c r="I28" s="218"/>
      <c r="J28" s="181"/>
      <c r="K28" s="205"/>
      <c r="L28" s="181"/>
      <c r="M28" s="202"/>
      <c r="N28" s="181"/>
      <c r="O28" s="184"/>
      <c r="P28" s="181"/>
      <c r="Q28" s="184"/>
    </row>
    <row r="29" spans="1:17" ht="13.5" thickBot="1" x14ac:dyDescent="0.25">
      <c r="A29" s="188"/>
      <c r="B29" s="196"/>
      <c r="C29" s="75" t="s">
        <v>25</v>
      </c>
      <c r="D29" s="203"/>
      <c r="E29" s="190"/>
      <c r="F29" s="212"/>
      <c r="G29" s="200"/>
      <c r="H29" s="216"/>
      <c r="I29" s="219"/>
      <c r="J29" s="182"/>
      <c r="K29" s="194"/>
      <c r="L29" s="182"/>
      <c r="M29" s="203"/>
      <c r="N29" s="182"/>
      <c r="O29" s="185"/>
      <c r="P29" s="182"/>
      <c r="Q29" s="185"/>
    </row>
    <row r="30" spans="1:17" x14ac:dyDescent="0.2">
      <c r="A30" s="4">
        <v>16</v>
      </c>
      <c r="B30" s="13" t="s">
        <v>686</v>
      </c>
      <c r="C30" s="70" t="s">
        <v>26</v>
      </c>
      <c r="D30" s="18">
        <f>ΛΕΣΒΟΣ!E3</f>
        <v>21000</v>
      </c>
      <c r="E30" s="18">
        <f>ΛΕΣΒΟΣ!$E$7</f>
        <v>7050</v>
      </c>
      <c r="F30" s="28">
        <f>ΛΕΣΒΟΣ!$E$4</f>
        <v>7</v>
      </c>
      <c r="G30" s="35">
        <f>ΛΕΣΒΟΣ!$E$5</f>
        <v>16450</v>
      </c>
      <c r="H30" s="84">
        <f>ΛΕΣΒΟΣ!X2</f>
        <v>6</v>
      </c>
      <c r="I30" s="79">
        <f>ΛΕΣΒΟΣ!X7</f>
        <v>13950</v>
      </c>
      <c r="J30" s="42">
        <f>ΛΕΣΒΟΣ!X4</f>
        <v>6</v>
      </c>
      <c r="K30" s="90">
        <f>ΛΕΣΒΟΣ!X8</f>
        <v>13950</v>
      </c>
      <c r="L30" s="42">
        <f>ΛΕΣΒΟΣ!X5</f>
        <v>6</v>
      </c>
      <c r="M30" s="47">
        <f>ΛΕΣΒΟΣ!X9</f>
        <v>13950</v>
      </c>
      <c r="N30" s="42">
        <f>ΛΕΣΒΟΣ!X11</f>
        <v>6</v>
      </c>
      <c r="O30" s="52">
        <f>ΛΕΣΒΟΣ!X10</f>
        <v>13950</v>
      </c>
      <c r="P30" s="42">
        <f>ΛΕΣΒΟΣ!X13</f>
        <v>6</v>
      </c>
      <c r="Q30" s="52">
        <f>ΛΕΣΒΟΣ!X12</f>
        <v>13950</v>
      </c>
    </row>
    <row r="31" spans="1:17" x14ac:dyDescent="0.2">
      <c r="A31" s="5">
        <v>17</v>
      </c>
      <c r="B31" s="5" t="s">
        <v>687</v>
      </c>
      <c r="C31" s="71" t="s">
        <v>27</v>
      </c>
      <c r="D31" s="110">
        <f>ΛΗΜΝΟΣ!$E$3</f>
        <v>3600</v>
      </c>
      <c r="E31" s="110">
        <f>ΛΗΜΝΟΣ!$E$7</f>
        <v>560</v>
      </c>
      <c r="F31" s="112">
        <f>ΛΗΜΝΟΣ!$E$4</f>
        <v>5</v>
      </c>
      <c r="G31" s="111">
        <f>ΛΗΜΝΟΣ!$E$5</f>
        <v>3040</v>
      </c>
      <c r="H31" s="115">
        <f>ΛΗΜΝΟΣ!$X$2</f>
        <v>5</v>
      </c>
      <c r="I31" s="114">
        <f>ΛΗΜΝΟΣ!$X$7</f>
        <v>3040</v>
      </c>
      <c r="J31" s="118">
        <f>ΛΗΜΝΟΣ!$X$4</f>
        <v>5</v>
      </c>
      <c r="K31" s="119">
        <f>ΛΗΜΝΟΣ!$X$8</f>
        <v>3040</v>
      </c>
      <c r="L31" s="118">
        <f>ΛΗΜΝΟΣ!$X$5</f>
        <v>5</v>
      </c>
      <c r="M31" s="122">
        <f>ΛΗΜΝΟΣ!$X$9</f>
        <v>3040</v>
      </c>
      <c r="N31" s="118">
        <f>ΛΗΜΝΟΣ!$X$11</f>
        <v>5</v>
      </c>
      <c r="O31" s="120">
        <f>ΛΗΜΝΟΣ!$X$10</f>
        <v>3040</v>
      </c>
      <c r="P31" s="118">
        <f>ΛΗΜΝΟΣ!$X$13</f>
        <v>4</v>
      </c>
      <c r="Q31" s="120">
        <f>ΛΗΜΝΟΣ!$X$12</f>
        <v>2340</v>
      </c>
    </row>
    <row r="32" spans="1:17" ht="13.5" thickBot="1" x14ac:dyDescent="0.25">
      <c r="A32" s="6">
        <v>18</v>
      </c>
      <c r="B32" s="14" t="s">
        <v>688</v>
      </c>
      <c r="C32" s="72" t="s">
        <v>28</v>
      </c>
      <c r="D32" s="17"/>
      <c r="E32" s="17"/>
      <c r="F32" s="22"/>
      <c r="G32" s="36"/>
      <c r="H32" s="85"/>
      <c r="I32" s="80"/>
      <c r="J32" s="40"/>
      <c r="K32" s="87"/>
      <c r="L32" s="40"/>
      <c r="M32" s="45"/>
      <c r="N32" s="40"/>
      <c r="O32" s="50"/>
      <c r="P32" s="40"/>
      <c r="Q32" s="50"/>
    </row>
    <row r="33" spans="1:17" x14ac:dyDescent="0.2">
      <c r="A33" s="186">
        <v>19</v>
      </c>
      <c r="B33" s="195" t="s">
        <v>675</v>
      </c>
      <c r="C33" s="73" t="s">
        <v>29</v>
      </c>
      <c r="D33" s="189">
        <f>ΜΗΛΟΣ!$E$3</f>
        <v>2650</v>
      </c>
      <c r="E33" s="189">
        <f>ΜΗΛΟΣ!$E$7</f>
        <v>0</v>
      </c>
      <c r="F33" s="221">
        <f>ΜΗΛΟΣ!$E$4</f>
        <v>3</v>
      </c>
      <c r="G33" s="217">
        <f>ΜΗΛΟΣ!$E$5</f>
        <v>2650</v>
      </c>
      <c r="H33" s="214">
        <f>ΜΗΛΟΣ!$X$2</f>
        <v>3</v>
      </c>
      <c r="I33" s="217">
        <f>ΜΗΛΟΣ!$X$7</f>
        <v>2650</v>
      </c>
      <c r="J33" s="180">
        <f>ΜΗΛΟΣ!$X$4</f>
        <v>3</v>
      </c>
      <c r="K33" s="201">
        <f>ΜΗΛΟΣ!$X$8</f>
        <v>2650</v>
      </c>
      <c r="L33" s="180">
        <f>ΜΗΛΟΣ!$X$5</f>
        <v>3</v>
      </c>
      <c r="M33" s="201">
        <f>ΜΗΛΟΣ!$X$9</f>
        <v>2650</v>
      </c>
      <c r="N33" s="180">
        <f>ΜΗΛΟΣ!$X$11</f>
        <v>3</v>
      </c>
      <c r="O33" s="201">
        <f>ΜΗΛΟΣ!$X$10</f>
        <v>2650</v>
      </c>
      <c r="P33" s="180">
        <f>ΜΗΛΟΣ!$X$13</f>
        <v>3</v>
      </c>
      <c r="Q33" s="201">
        <f>ΜΗΛΟΣ!$X$12</f>
        <v>2650</v>
      </c>
    </row>
    <row r="34" spans="1:17" ht="13.5" thickBot="1" x14ac:dyDescent="0.25">
      <c r="A34" s="188"/>
      <c r="B34" s="196"/>
      <c r="C34" s="72" t="s">
        <v>30</v>
      </c>
      <c r="D34" s="190"/>
      <c r="E34" s="190"/>
      <c r="F34" s="212"/>
      <c r="G34" s="219"/>
      <c r="H34" s="216"/>
      <c r="I34" s="219"/>
      <c r="J34" s="182"/>
      <c r="K34" s="203"/>
      <c r="L34" s="182"/>
      <c r="M34" s="203"/>
      <c r="N34" s="182"/>
      <c r="O34" s="203"/>
      <c r="P34" s="182"/>
      <c r="Q34" s="203"/>
    </row>
    <row r="35" spans="1:17" ht="13.5" thickBot="1" x14ac:dyDescent="0.25">
      <c r="A35" s="6">
        <v>20</v>
      </c>
      <c r="B35" s="14" t="s">
        <v>685</v>
      </c>
      <c r="C35" s="75" t="s">
        <v>31</v>
      </c>
      <c r="D35" s="20"/>
      <c r="E35" s="20"/>
      <c r="F35" s="23"/>
      <c r="G35" s="37"/>
      <c r="H35" s="86"/>
      <c r="I35" s="81"/>
      <c r="J35" s="43"/>
      <c r="K35" s="91"/>
      <c r="L35" s="43"/>
      <c r="M35" s="27"/>
      <c r="N35" s="43"/>
      <c r="O35" s="53"/>
      <c r="P35" s="43"/>
      <c r="Q35" s="53"/>
    </row>
    <row r="36" spans="1:17" x14ac:dyDescent="0.2">
      <c r="A36" s="186">
        <v>21</v>
      </c>
      <c r="B36" s="195" t="s">
        <v>676</v>
      </c>
      <c r="C36" s="70" t="s">
        <v>32</v>
      </c>
      <c r="D36" s="189">
        <f>ΣΑΜΟΣ!E3</f>
        <v>10000</v>
      </c>
      <c r="E36" s="189">
        <f>ΣΑΜΟΣ!E7</f>
        <v>-775</v>
      </c>
      <c r="F36" s="211">
        <f>ΣΑΜΟΣ!$E$4</f>
        <v>8</v>
      </c>
      <c r="G36" s="198">
        <f>ΣΑΜΟΣ!$E$5</f>
        <v>10775</v>
      </c>
      <c r="H36" s="214">
        <f>ΣΑΜΟΣ!X2</f>
        <v>8</v>
      </c>
      <c r="I36" s="217">
        <f>ΣΑΜΟΣ!X7</f>
        <v>10775</v>
      </c>
      <c r="J36" s="180">
        <f>ΣΑΜΟΣ!X4</f>
        <v>8</v>
      </c>
      <c r="K36" s="193">
        <f>ΣΑΜΟΣ!X8</f>
        <v>10775</v>
      </c>
      <c r="L36" s="180">
        <f>ΣΑΜΟΣ!X5</f>
        <v>8</v>
      </c>
      <c r="M36" s="201">
        <f>ΣΑΜΟΣ!X9</f>
        <v>10775</v>
      </c>
      <c r="N36" s="180">
        <f>ΣΑΜΟΣ!X11</f>
        <v>8</v>
      </c>
      <c r="O36" s="183">
        <f>ΣΑΜΟΣ!X10</f>
        <v>10775</v>
      </c>
      <c r="P36" s="180">
        <f>ΣΑΜΟΣ!X13</f>
        <v>8</v>
      </c>
      <c r="Q36" s="183">
        <f>ΣΑΜΟΣ!X12</f>
        <v>10775</v>
      </c>
    </row>
    <row r="37" spans="1:17" x14ac:dyDescent="0.2">
      <c r="A37" s="187"/>
      <c r="B37" s="197"/>
      <c r="C37" s="71" t="s">
        <v>33</v>
      </c>
      <c r="D37" s="204"/>
      <c r="E37" s="204"/>
      <c r="F37" s="213"/>
      <c r="G37" s="199"/>
      <c r="H37" s="215"/>
      <c r="I37" s="218"/>
      <c r="J37" s="181"/>
      <c r="K37" s="205"/>
      <c r="L37" s="181"/>
      <c r="M37" s="202"/>
      <c r="N37" s="181"/>
      <c r="O37" s="184"/>
      <c r="P37" s="181"/>
      <c r="Q37" s="184"/>
    </row>
    <row r="38" spans="1:17" ht="13.5" thickBot="1" x14ac:dyDescent="0.25">
      <c r="A38" s="188"/>
      <c r="B38" s="196"/>
      <c r="C38" s="72" t="s">
        <v>34</v>
      </c>
      <c r="D38" s="190"/>
      <c r="E38" s="190"/>
      <c r="F38" s="212"/>
      <c r="G38" s="200"/>
      <c r="H38" s="216"/>
      <c r="I38" s="219"/>
      <c r="J38" s="182"/>
      <c r="K38" s="194"/>
      <c r="L38" s="182"/>
      <c r="M38" s="203"/>
      <c r="N38" s="182"/>
      <c r="O38" s="185"/>
      <c r="P38" s="182"/>
      <c r="Q38" s="185"/>
    </row>
    <row r="39" spans="1:17" x14ac:dyDescent="0.2">
      <c r="A39" s="4">
        <v>22</v>
      </c>
      <c r="B39" s="13" t="s">
        <v>680</v>
      </c>
      <c r="C39" s="106" t="s">
        <v>35</v>
      </c>
      <c r="D39" s="132">
        <f>ΠΑΤΜΟΣ!$E$3</f>
        <v>1200</v>
      </c>
      <c r="E39" s="109">
        <f>ΠΑΤΜΟΣ!$E$7</f>
        <v>0</v>
      </c>
      <c r="F39" s="134">
        <f>ΠΑΤΜΟΣ!$E$4</f>
        <v>1</v>
      </c>
      <c r="G39" s="113">
        <f>ΠΑΤΜΟΣ!$E$5</f>
        <v>1200</v>
      </c>
      <c r="H39" s="136">
        <f>ΠΑΤΜΟΣ!$X$2</f>
        <v>1</v>
      </c>
      <c r="I39" s="113">
        <f>ΠΑΤΜΟΣ!$X$7</f>
        <v>1200</v>
      </c>
      <c r="J39" s="138">
        <f>ΠΑΤΜΟΣ!$X$4</f>
        <v>1</v>
      </c>
      <c r="K39" s="121">
        <f>ΠΑΤΜΟΣ!$X$8</f>
        <v>1200</v>
      </c>
      <c r="L39" s="138">
        <f>ΠΑΤΜΟΣ!$X$5</f>
        <v>1</v>
      </c>
      <c r="M39" s="121">
        <f>ΠΑΤΜΟΣ!$X$9</f>
        <v>1200</v>
      </c>
      <c r="N39" s="138">
        <f>ΠΑΤΜΟΣ!$X$11</f>
        <v>1</v>
      </c>
      <c r="O39" s="121">
        <f>ΠΑΤΜΟΣ!$X$10</f>
        <v>1200</v>
      </c>
      <c r="P39" s="138">
        <f>ΠΑΤΜΟΣ!$X$13</f>
        <v>1</v>
      </c>
      <c r="Q39" s="121">
        <f>ΠΑΤΜΟΣ!$X$12</f>
        <v>1200</v>
      </c>
    </row>
    <row r="40" spans="1:17" x14ac:dyDescent="0.2">
      <c r="A40" s="5">
        <v>23</v>
      </c>
      <c r="B40" s="5" t="s">
        <v>683</v>
      </c>
      <c r="C40" s="107" t="s">
        <v>36</v>
      </c>
      <c r="D40" s="133"/>
      <c r="E40" s="16"/>
      <c r="F40" s="135"/>
      <c r="G40" s="77"/>
      <c r="H40" s="137"/>
      <c r="I40" s="77"/>
      <c r="J40" s="139"/>
      <c r="K40" s="26"/>
      <c r="L40" s="139"/>
      <c r="M40" s="26"/>
      <c r="N40" s="139"/>
      <c r="O40" s="26"/>
      <c r="P40" s="139"/>
      <c r="Q40" s="26"/>
    </row>
    <row r="41" spans="1:17" x14ac:dyDescent="0.2">
      <c r="A41" s="5">
        <v>24</v>
      </c>
      <c r="B41" s="5" t="s">
        <v>681</v>
      </c>
      <c r="C41" s="107" t="s">
        <v>37</v>
      </c>
      <c r="D41" s="133">
        <f>ΣΙΦΝΟΣ!$E$3</f>
        <v>1200</v>
      </c>
      <c r="E41" s="16">
        <f>ΣΙΦΝΟΣ!$E$7</f>
        <v>0</v>
      </c>
      <c r="F41" s="135">
        <f>ΣΙΦΝΟΣ!$E$4</f>
        <v>1</v>
      </c>
      <c r="G41" s="77">
        <f>ΣΙΦΝΟΣ!$E$5</f>
        <v>1200</v>
      </c>
      <c r="H41" s="137">
        <f>ΣΙΦΝΟΣ!$X$2</f>
        <v>1</v>
      </c>
      <c r="I41" s="77">
        <f>ΣΙΦΝΟΣ!$X$7</f>
        <v>1200</v>
      </c>
      <c r="J41" s="139">
        <f>ΣΙΦΝΟΣ!$X$4</f>
        <v>1</v>
      </c>
      <c r="K41" s="26">
        <f>ΣΙΦΝΟΣ!$X$8</f>
        <v>1200</v>
      </c>
      <c r="L41" s="139">
        <f>ΣΙΦΝΟΣ!$X$5</f>
        <v>1</v>
      </c>
      <c r="M41" s="26">
        <f>ΣΙΦΝΟΣ!$X$9</f>
        <v>1200</v>
      </c>
      <c r="N41" s="139">
        <f>ΣΙΦΝΟΣ!$X$11</f>
        <v>1</v>
      </c>
      <c r="O41" s="26">
        <f>ΣΙΦΝΟΣ!$X$10</f>
        <v>1200</v>
      </c>
      <c r="P41" s="139">
        <f>ΣΙΦΝΟΣ!$X$13</f>
        <v>1</v>
      </c>
      <c r="Q41" s="26">
        <f>ΣΙΦΝΟΣ!$X$12</f>
        <v>1200</v>
      </c>
    </row>
    <row r="42" spans="1:17" x14ac:dyDescent="0.2">
      <c r="A42" s="5">
        <v>25</v>
      </c>
      <c r="B42" s="5" t="s">
        <v>682</v>
      </c>
      <c r="C42" s="107" t="s">
        <v>38</v>
      </c>
      <c r="D42" s="133">
        <f>ΣΚΥΡΟΣ!E3</f>
        <v>800</v>
      </c>
      <c r="E42" s="16">
        <f>ΣΚΥΡΟΣ!$E$7</f>
        <v>800</v>
      </c>
      <c r="F42" s="135">
        <f>ΣΚΥΡΟΣ!$E$4</f>
        <v>1</v>
      </c>
      <c r="G42" s="77">
        <f>ΣΚΥΡΟΣ!$E$5</f>
        <v>800</v>
      </c>
      <c r="H42" s="137">
        <f>ΣΚΥΡΟΣ!$X$2</f>
        <v>0</v>
      </c>
      <c r="I42" s="77">
        <f>ΣΚΥΡΟΣ!$X$7</f>
        <v>0</v>
      </c>
      <c r="J42" s="139">
        <f>ΣΚΥΡΟΣ!$X$4</f>
        <v>0</v>
      </c>
      <c r="K42" s="26">
        <f>ΣΚΥΡΟΣ!$X$8</f>
        <v>0</v>
      </c>
      <c r="L42" s="139">
        <f>ΣΚΥΡΟΣ!$X$5</f>
        <v>0</v>
      </c>
      <c r="M42" s="26">
        <f>ΣΚΥΡΟΣ!$X$9</f>
        <v>0</v>
      </c>
      <c r="N42" s="139">
        <f>ΣΚΥΡΟΣ!$X$11</f>
        <v>0</v>
      </c>
      <c r="O42" s="26">
        <f>ΣΚΥΡΟΣ!$X$10</f>
        <v>0</v>
      </c>
      <c r="P42" s="139">
        <f>ΣΚΥΡΟΣ!$X$13</f>
        <v>0</v>
      </c>
      <c r="Q42" s="26">
        <f>ΣΚΥΡΟΣ!$X$12</f>
        <v>0</v>
      </c>
    </row>
    <row r="43" spans="1:17" ht="13.5" thickBot="1" x14ac:dyDescent="0.25">
      <c r="A43" s="6">
        <v>26</v>
      </c>
      <c r="B43" s="14" t="s">
        <v>684</v>
      </c>
      <c r="C43" s="108" t="s">
        <v>39</v>
      </c>
      <c r="D43" s="140">
        <f>ΣΥΜΗ!$E$3</f>
        <v>330</v>
      </c>
      <c r="E43" s="20">
        <f>ΣΥΜΗ!$E$7</f>
        <v>330</v>
      </c>
      <c r="F43" s="141">
        <f>ΣΥΜΗ!$E$4</f>
        <v>1</v>
      </c>
      <c r="G43" s="81">
        <f>ΣΥΜΗ!$E$5</f>
        <v>330</v>
      </c>
      <c r="H43" s="142">
        <f>ΣΥΜΗ!$X$2</f>
        <v>0</v>
      </c>
      <c r="I43" s="81">
        <f>ΣΥΜΗ!$X$7</f>
        <v>0</v>
      </c>
      <c r="J43" s="143">
        <f>ΣΥΜΗ!$X$4</f>
        <v>0</v>
      </c>
      <c r="K43" s="27">
        <f>ΣΥΜΗ!$X$8</f>
        <v>0</v>
      </c>
      <c r="L43" s="143">
        <f>ΣΥΜΗ!$X$5</f>
        <v>0</v>
      </c>
      <c r="M43" s="27">
        <f>ΣΥΜΗ!$X$9</f>
        <v>0</v>
      </c>
      <c r="N43" s="143">
        <f>ΣΥΜΗ!$X$11</f>
        <v>0</v>
      </c>
      <c r="O43" s="27">
        <f>ΣΥΜΗ!$X$10</f>
        <v>0</v>
      </c>
      <c r="P43" s="143">
        <f>ΣΥΜΗ!$X$13</f>
        <v>0</v>
      </c>
      <c r="Q43" s="27">
        <f>ΣΥΜΗ!$X$12</f>
        <v>0</v>
      </c>
    </row>
    <row r="44" spans="1:17" x14ac:dyDescent="0.2">
      <c r="A44" s="186">
        <v>27</v>
      </c>
      <c r="B44" s="195" t="s">
        <v>677</v>
      </c>
      <c r="C44" s="70" t="s">
        <v>40</v>
      </c>
      <c r="D44" s="189">
        <f>ΧΙΟΣ!E3</f>
        <v>12000</v>
      </c>
      <c r="E44" s="189">
        <f>ΧΙΟΣ!$E$7</f>
        <v>-4425</v>
      </c>
      <c r="F44" s="211">
        <f>ΧΙΟΣ!$E$4</f>
        <v>18</v>
      </c>
      <c r="G44" s="198">
        <f>ΧΙΟΣ!$E$5</f>
        <v>16525</v>
      </c>
      <c r="H44" s="214">
        <f>ΧΙΟΣ!X2</f>
        <v>17</v>
      </c>
      <c r="I44" s="217">
        <f>ΧΙΟΣ!X7</f>
        <v>15925</v>
      </c>
      <c r="J44" s="180">
        <f>ΧΙΟΣ!X4</f>
        <v>18</v>
      </c>
      <c r="K44" s="193">
        <f>ΧΙΟΣ!X8</f>
        <v>16525</v>
      </c>
      <c r="L44" s="180">
        <f>ΧΙΟΣ!X5</f>
        <v>17</v>
      </c>
      <c r="M44" s="201">
        <f>ΧΙΟΣ!X9</f>
        <v>15925</v>
      </c>
      <c r="N44" s="180">
        <f>ΧΙΟΣ!X11</f>
        <v>17</v>
      </c>
      <c r="O44" s="183">
        <f>ΧΙΟΣ!X10</f>
        <v>15925</v>
      </c>
      <c r="P44" s="180">
        <f>ΧΙΟΣ!X13</f>
        <v>12</v>
      </c>
      <c r="Q44" s="183">
        <f>ΧΙΟΣ!X12</f>
        <v>9050</v>
      </c>
    </row>
    <row r="45" spans="1:17" x14ac:dyDescent="0.2">
      <c r="A45" s="187"/>
      <c r="B45" s="197"/>
      <c r="C45" s="71" t="s">
        <v>41</v>
      </c>
      <c r="D45" s="204"/>
      <c r="E45" s="204"/>
      <c r="F45" s="213"/>
      <c r="G45" s="199"/>
      <c r="H45" s="215"/>
      <c r="I45" s="218"/>
      <c r="J45" s="181"/>
      <c r="K45" s="205"/>
      <c r="L45" s="181"/>
      <c r="M45" s="202"/>
      <c r="N45" s="181"/>
      <c r="O45" s="184"/>
      <c r="P45" s="181"/>
      <c r="Q45" s="184"/>
    </row>
    <row r="46" spans="1:17" ht="13.5" thickBot="1" x14ac:dyDescent="0.25">
      <c r="A46" s="188"/>
      <c r="B46" s="196"/>
      <c r="C46" s="72" t="s">
        <v>42</v>
      </c>
      <c r="D46" s="190"/>
      <c r="E46" s="190"/>
      <c r="F46" s="212"/>
      <c r="G46" s="200"/>
      <c r="H46" s="216"/>
      <c r="I46" s="219"/>
      <c r="J46" s="182"/>
      <c r="K46" s="194"/>
      <c r="L46" s="182"/>
      <c r="M46" s="203"/>
      <c r="N46" s="182"/>
      <c r="O46" s="185"/>
      <c r="P46" s="182"/>
      <c r="Q46" s="185"/>
    </row>
    <row r="47" spans="1:17" x14ac:dyDescent="0.2">
      <c r="A47" s="186">
        <v>28</v>
      </c>
      <c r="B47" s="209" t="s">
        <v>678</v>
      </c>
      <c r="C47" s="70" t="s">
        <v>43</v>
      </c>
      <c r="D47" s="189">
        <f>ΡΟΔΟΣ!E3</f>
        <v>55000</v>
      </c>
      <c r="E47" s="189">
        <f>ΡΟΔΟΣ!$E$7</f>
        <v>6450</v>
      </c>
      <c r="F47" s="211">
        <f>ΡΟΔΟΣ!$E$4</f>
        <v>5</v>
      </c>
      <c r="G47" s="198">
        <f>ΡΟΔΟΣ!$E$5</f>
        <v>49150</v>
      </c>
      <c r="H47" s="214">
        <f>ΡΟΔΟΣ!X2</f>
        <v>5</v>
      </c>
      <c r="I47" s="217">
        <f>ΡΟΔΟΣ!X7</f>
        <v>49150</v>
      </c>
      <c r="J47" s="180">
        <f>ΡΟΔΟΣ!X4</f>
        <v>5</v>
      </c>
      <c r="K47" s="193">
        <f>ΡΟΔΟΣ!X8</f>
        <v>49150</v>
      </c>
      <c r="L47" s="180">
        <f>ΡΟΔΟΣ!X5</f>
        <v>5</v>
      </c>
      <c r="M47" s="201">
        <f>ΡΟΔΟΣ!X9</f>
        <v>49150</v>
      </c>
      <c r="N47" s="180">
        <f>ΡΟΔΟΣ!X11</f>
        <v>5</v>
      </c>
      <c r="O47" s="183">
        <f>ΡΟΔΟΣ!X10</f>
        <v>49150</v>
      </c>
      <c r="P47" s="180">
        <f>ΡΟΔΟΣ!X13</f>
        <v>5</v>
      </c>
      <c r="Q47" s="183">
        <f>ΡΟΔΟΣ!X12</f>
        <v>48550</v>
      </c>
    </row>
    <row r="48" spans="1:17" ht="13.5" thickBot="1" x14ac:dyDescent="0.25">
      <c r="A48" s="188"/>
      <c r="B48" s="210"/>
      <c r="C48" s="72" t="s">
        <v>44</v>
      </c>
      <c r="D48" s="190"/>
      <c r="E48" s="190"/>
      <c r="F48" s="212"/>
      <c r="G48" s="200"/>
      <c r="H48" s="216"/>
      <c r="I48" s="219"/>
      <c r="J48" s="182"/>
      <c r="K48" s="194"/>
      <c r="L48" s="182"/>
      <c r="M48" s="203"/>
      <c r="N48" s="182"/>
      <c r="O48" s="185"/>
      <c r="P48" s="182"/>
      <c r="Q48" s="185"/>
    </row>
    <row r="49" spans="1:17" ht="13.5" thickBot="1" x14ac:dyDescent="0.25">
      <c r="A49" s="56">
        <v>29</v>
      </c>
      <c r="B49" s="67" t="s">
        <v>679</v>
      </c>
      <c r="C49" s="76" t="s">
        <v>45</v>
      </c>
      <c r="D49" s="58">
        <f>'ΚΡΗΤΗ '!E3</f>
        <v>250000</v>
      </c>
      <c r="E49" s="58" t="str">
        <f>'ΚΡΗΤΗ '!$E$7</f>
        <v>43.150,00 kW</v>
      </c>
      <c r="F49" s="55">
        <f>'ΚΡΗΤΗ '!$E$4</f>
        <v>47</v>
      </c>
      <c r="G49" s="68">
        <f>'ΚΡΗΤΗ '!$E$5</f>
        <v>236740</v>
      </c>
      <c r="H49" s="62">
        <f>'ΚΡΗΤΗ '!X2</f>
        <v>40</v>
      </c>
      <c r="I49" s="59">
        <f>'ΚΡΗΤΗ '!X7</f>
        <v>214350</v>
      </c>
      <c r="J49" s="57">
        <f>'ΚΡΗΤΗ '!X4</f>
        <v>41</v>
      </c>
      <c r="K49" s="88">
        <f>'ΚΡΗΤΗ '!X8</f>
        <v>217950</v>
      </c>
      <c r="L49" s="57">
        <f>'ΚΡΗΤΗ '!X5</f>
        <v>40</v>
      </c>
      <c r="M49" s="65">
        <f>'ΚΡΗΤΗ '!X9</f>
        <v>214350</v>
      </c>
      <c r="N49" s="57">
        <f>'ΚΡΗΤΗ '!X11</f>
        <v>40</v>
      </c>
      <c r="O49" s="69">
        <f>'ΚΡΗΤΗ '!X10</f>
        <v>214350</v>
      </c>
      <c r="P49" s="116">
        <f>'ΚΡΗΤΗ '!X13</f>
        <v>39</v>
      </c>
      <c r="Q49" s="117">
        <f>'ΚΡΗΤΗ '!X12</f>
        <v>204750</v>
      </c>
    </row>
    <row r="50" spans="1:17" ht="35.25" customHeight="1" thickBot="1" x14ac:dyDescent="0.25">
      <c r="A50" s="206" t="s">
        <v>91</v>
      </c>
      <c r="B50" s="207"/>
      <c r="C50" s="208"/>
      <c r="D50" s="144">
        <f t="shared" ref="D50:O50" si="0">SUM(D5:D49)</f>
        <v>390820</v>
      </c>
      <c r="E50" s="144">
        <f t="shared" si="0"/>
        <v>20370</v>
      </c>
      <c r="F50" s="145">
        <f t="shared" si="0"/>
        <v>119</v>
      </c>
      <c r="G50" s="146">
        <f t="shared" si="0"/>
        <v>368040</v>
      </c>
      <c r="H50" s="147">
        <f t="shared" si="0"/>
        <v>102</v>
      </c>
      <c r="I50" s="148">
        <f t="shared" si="0"/>
        <v>333700</v>
      </c>
      <c r="J50" s="147">
        <f t="shared" si="0"/>
        <v>104</v>
      </c>
      <c r="K50" s="146">
        <f t="shared" si="0"/>
        <v>337900</v>
      </c>
      <c r="L50" s="147">
        <f t="shared" si="0"/>
        <v>100</v>
      </c>
      <c r="M50" s="148">
        <f t="shared" si="0"/>
        <v>331540</v>
      </c>
      <c r="N50" s="147">
        <f t="shared" si="0"/>
        <v>100</v>
      </c>
      <c r="O50" s="149">
        <f t="shared" si="0"/>
        <v>331540</v>
      </c>
      <c r="P50" s="147">
        <f t="shared" ref="P50:Q50" si="1">SUM(P5:P49)</f>
        <v>92</v>
      </c>
      <c r="Q50" s="149">
        <f t="shared" si="1"/>
        <v>313165</v>
      </c>
    </row>
    <row r="51" spans="1:17" ht="15" x14ac:dyDescent="0.25">
      <c r="A51" s="151" t="s">
        <v>671</v>
      </c>
    </row>
  </sheetData>
  <mergeCells count="125">
    <mergeCell ref="A1:O1"/>
    <mergeCell ref="B3:C4"/>
    <mergeCell ref="G15:G16"/>
    <mergeCell ref="D15:D16"/>
    <mergeCell ref="D3:D4"/>
    <mergeCell ref="F3:G3"/>
    <mergeCell ref="E3:E4"/>
    <mergeCell ref="O33:O34"/>
    <mergeCell ref="N21:N29"/>
    <mergeCell ref="J3:K3"/>
    <mergeCell ref="H15:H16"/>
    <mergeCell ref="H18:H19"/>
    <mergeCell ref="I15:I16"/>
    <mergeCell ref="J15:J16"/>
    <mergeCell ref="K15:K16"/>
    <mergeCell ref="L15:L16"/>
    <mergeCell ref="L18:L19"/>
    <mergeCell ref="K21:K29"/>
    <mergeCell ref="M21:M29"/>
    <mergeCell ref="H3:I3"/>
    <mergeCell ref="J18:J19"/>
    <mergeCell ref="A3:A4"/>
    <mergeCell ref="A15:A16"/>
    <mergeCell ref="A18:A19"/>
    <mergeCell ref="B15:B16"/>
    <mergeCell ref="F18:F19"/>
    <mergeCell ref="D18:D19"/>
    <mergeCell ref="I47:I48"/>
    <mergeCell ref="E18:E19"/>
    <mergeCell ref="E44:E46"/>
    <mergeCell ref="F15:F16"/>
    <mergeCell ref="F33:F34"/>
    <mergeCell ref="F21:F29"/>
    <mergeCell ref="E15:E16"/>
    <mergeCell ref="G33:G34"/>
    <mergeCell ref="H21:H29"/>
    <mergeCell ref="G18:G19"/>
    <mergeCell ref="I21:I29"/>
    <mergeCell ref="I18:I19"/>
    <mergeCell ref="I36:I38"/>
    <mergeCell ref="H36:H38"/>
    <mergeCell ref="J21:J29"/>
    <mergeCell ref="H44:H46"/>
    <mergeCell ref="M47:M48"/>
    <mergeCell ref="L47:L48"/>
    <mergeCell ref="K47:K48"/>
    <mergeCell ref="J47:J48"/>
    <mergeCell ref="J33:J34"/>
    <mergeCell ref="H47:H48"/>
    <mergeCell ref="I44:I46"/>
    <mergeCell ref="I33:I34"/>
    <mergeCell ref="H33:H34"/>
    <mergeCell ref="M33:M34"/>
    <mergeCell ref="L33:L34"/>
    <mergeCell ref="M36:M38"/>
    <mergeCell ref="L21:L29"/>
    <mergeCell ref="J36:J38"/>
    <mergeCell ref="A50:C50"/>
    <mergeCell ref="A47:A48"/>
    <mergeCell ref="A44:A46"/>
    <mergeCell ref="B44:B46"/>
    <mergeCell ref="B47:B48"/>
    <mergeCell ref="A36:A38"/>
    <mergeCell ref="E47:E48"/>
    <mergeCell ref="G47:G48"/>
    <mergeCell ref="B36:B38"/>
    <mergeCell ref="E36:E38"/>
    <mergeCell ref="G36:G38"/>
    <mergeCell ref="D47:D48"/>
    <mergeCell ref="D44:D46"/>
    <mergeCell ref="D36:D38"/>
    <mergeCell ref="F47:F48"/>
    <mergeCell ref="G44:G46"/>
    <mergeCell ref="F44:F46"/>
    <mergeCell ref="F36:F38"/>
    <mergeCell ref="P47:P48"/>
    <mergeCell ref="Q47:Q48"/>
    <mergeCell ref="P3:Q3"/>
    <mergeCell ref="P15:P16"/>
    <mergeCell ref="Q15:Q16"/>
    <mergeCell ref="P18:P19"/>
    <mergeCell ref="Q18:Q19"/>
    <mergeCell ref="P21:P29"/>
    <mergeCell ref="Q21:Q29"/>
    <mergeCell ref="P33:P34"/>
    <mergeCell ref="Q33:Q34"/>
    <mergeCell ref="M15:M16"/>
    <mergeCell ref="N15:N16"/>
    <mergeCell ref="O18:O19"/>
    <mergeCell ref="N18:N19"/>
    <mergeCell ref="M44:M46"/>
    <mergeCell ref="O21:O29"/>
    <mergeCell ref="N33:N34"/>
    <mergeCell ref="L36:L38"/>
    <mergeCell ref="N47:N48"/>
    <mergeCell ref="O47:O48"/>
    <mergeCell ref="N44:N46"/>
    <mergeCell ref="M18:M19"/>
    <mergeCell ref="O44:O46"/>
    <mergeCell ref="N36:N38"/>
    <mergeCell ref="O36:O38"/>
    <mergeCell ref="A2:Q2"/>
    <mergeCell ref="P36:P38"/>
    <mergeCell ref="Q36:Q38"/>
    <mergeCell ref="P44:P46"/>
    <mergeCell ref="Q44:Q46"/>
    <mergeCell ref="A21:A29"/>
    <mergeCell ref="E33:E34"/>
    <mergeCell ref="A33:A34"/>
    <mergeCell ref="D33:D34"/>
    <mergeCell ref="N3:O3"/>
    <mergeCell ref="L3:M3"/>
    <mergeCell ref="K18:K19"/>
    <mergeCell ref="L44:L46"/>
    <mergeCell ref="B18:B19"/>
    <mergeCell ref="B21:B29"/>
    <mergeCell ref="B33:B34"/>
    <mergeCell ref="G21:G29"/>
    <mergeCell ref="D21:D29"/>
    <mergeCell ref="E21:E29"/>
    <mergeCell ref="O15:O16"/>
    <mergeCell ref="J44:J46"/>
    <mergeCell ref="K44:K46"/>
    <mergeCell ref="K33:K34"/>
    <mergeCell ref="K36:K38"/>
  </mergeCells>
  <phoneticPr fontId="1" type="noConversion"/>
  <pageMargins left="0" right="0" top="0" bottom="0" header="0.31496062992125984" footer="0.31496062992125984"/>
  <pageSetup paperSize="9" scale="54" orientation="landscape" horizontalDpi="200" verticalDpi="200" r:id="rId1"/>
  <headerFooter alignWithMargins="0"/>
  <customProperties>
    <customPr name="EpmWorksheetKeyString_GUID" r:id="rId2"/>
  </customProperties>
  <ignoredErrors>
    <ignoredError sqref="G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3" workbookViewId="0">
      <selection activeCell="B17" sqref="B17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9.140625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5</v>
      </c>
    </row>
    <row r="2" spans="1:27" ht="33" customHeight="1" thickBot="1" x14ac:dyDescent="0.25">
      <c r="A2" s="242" t="s">
        <v>27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5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3600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5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5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5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3040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5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3040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6</v>
      </c>
    </row>
    <row r="7" spans="1:27" ht="54" customHeight="1" thickBot="1" x14ac:dyDescent="0.25">
      <c r="A7" s="238" t="s">
        <v>63</v>
      </c>
      <c r="B7" s="239"/>
      <c r="C7" s="239"/>
      <c r="D7" s="240"/>
      <c r="E7" s="241">
        <f>E3-E6</f>
        <v>560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3040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3040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8" t="s">
        <v>111</v>
      </c>
      <c r="J9" s="98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SUMIFS(G10:G249,O10:O249,"&lt;&gt;"&amp;"",B10:B249,"&lt;&gt;"&amp;"ΑΚΥΡΩΣΗ")</f>
        <v>3040</v>
      </c>
    </row>
    <row r="10" spans="1:27" ht="64.5" thickBot="1" x14ac:dyDescent="0.25">
      <c r="A10" s="102">
        <v>1</v>
      </c>
      <c r="B10" s="104" t="s">
        <v>477</v>
      </c>
      <c r="C10" s="104" t="s">
        <v>472</v>
      </c>
      <c r="D10" s="104" t="s">
        <v>649</v>
      </c>
      <c r="E10" s="104" t="s">
        <v>650</v>
      </c>
      <c r="F10" s="124">
        <v>38752</v>
      </c>
      <c r="G10" s="102">
        <v>600</v>
      </c>
      <c r="H10" s="102"/>
      <c r="I10" s="104" t="s">
        <v>480</v>
      </c>
      <c r="J10" s="104" t="s">
        <v>64</v>
      </c>
      <c r="K10" s="124">
        <v>38752</v>
      </c>
      <c r="L10" s="124">
        <v>38752</v>
      </c>
      <c r="M10" s="124">
        <v>38752</v>
      </c>
      <c r="N10" s="124">
        <v>38752</v>
      </c>
      <c r="O10" s="124">
        <v>42361</v>
      </c>
      <c r="P10" s="124">
        <v>42409</v>
      </c>
      <c r="Q10" s="124">
        <v>42551</v>
      </c>
      <c r="R10" s="102">
        <v>600</v>
      </c>
      <c r="S10" s="102"/>
      <c r="T10" s="102"/>
      <c r="U10" s="102"/>
      <c r="V10" s="102"/>
      <c r="W10"/>
      <c r="X10" s="93">
        <f>SUMIFS(G10:G249,P10:P249,"&lt;&gt;"&amp;"",B10:B249,"&lt;&gt;"&amp;"ΑΚΥΡΩΣΗ")</f>
        <v>3040</v>
      </c>
      <c r="AA10" s="3">
        <f>IF(R10="",(SUMIFS(G10,B10,"&lt;&gt;"&amp;"ΑΚΥΡΩΣΗ")),R10)</f>
        <v>600</v>
      </c>
    </row>
    <row r="11" spans="1:27" ht="63.75" x14ac:dyDescent="0.2">
      <c r="A11" s="102">
        <v>2</v>
      </c>
      <c r="B11" s="104" t="s">
        <v>477</v>
      </c>
      <c r="C11" s="104" t="s">
        <v>472</v>
      </c>
      <c r="D11" s="104" t="s">
        <v>486</v>
      </c>
      <c r="E11" s="104" t="s">
        <v>651</v>
      </c>
      <c r="F11" s="124">
        <v>39741</v>
      </c>
      <c r="G11" s="102">
        <v>1300</v>
      </c>
      <c r="H11" s="102"/>
      <c r="I11" s="104" t="s">
        <v>480</v>
      </c>
      <c r="J11" s="104" t="s">
        <v>64</v>
      </c>
      <c r="K11" s="124">
        <v>39741</v>
      </c>
      <c r="L11" s="124">
        <v>39741</v>
      </c>
      <c r="M11" s="124">
        <v>39741</v>
      </c>
      <c r="N11" s="124">
        <v>39833</v>
      </c>
      <c r="O11" s="124">
        <v>40287</v>
      </c>
      <c r="P11" s="124">
        <v>40500</v>
      </c>
      <c r="Q11" s="124">
        <v>40921</v>
      </c>
      <c r="R11" s="102">
        <v>1740</v>
      </c>
      <c r="S11" s="105" t="s">
        <v>668</v>
      </c>
      <c r="T11" s="102"/>
      <c r="U11" s="102"/>
      <c r="V11" s="102"/>
      <c r="W11"/>
      <c r="X11" s="67">
        <f>COUNTIFS(P10:P249,"&lt;&gt;"&amp;"",B10:B249,"&lt;&gt;"&amp;"ΑΚΥΡΩΣΗ")</f>
        <v>5</v>
      </c>
      <c r="AA11" s="3">
        <f t="shared" ref="AA11:AA13" si="0">IF(R11="",(SUMIFS(G11,B11,"&lt;&gt;"&amp;"ΑΚΥΡΩΣΗ")),R11)</f>
        <v>1740</v>
      </c>
    </row>
    <row r="12" spans="1:27" ht="65.25" customHeight="1" x14ac:dyDescent="0.2">
      <c r="A12" s="102">
        <v>3</v>
      </c>
      <c r="B12" s="104" t="s">
        <v>477</v>
      </c>
      <c r="C12" s="104" t="s">
        <v>472</v>
      </c>
      <c r="D12" s="104" t="s">
        <v>486</v>
      </c>
      <c r="E12" s="104" t="s">
        <v>652</v>
      </c>
      <c r="F12" s="124">
        <v>39741</v>
      </c>
      <c r="G12" s="102">
        <v>440</v>
      </c>
      <c r="H12" s="102"/>
      <c r="I12" s="104" t="s">
        <v>480</v>
      </c>
      <c r="J12" s="104" t="s">
        <v>64</v>
      </c>
      <c r="K12" s="124">
        <v>39741</v>
      </c>
      <c r="L12" s="124">
        <v>39741</v>
      </c>
      <c r="M12" s="124">
        <v>39741</v>
      </c>
      <c r="N12" s="124">
        <v>39741</v>
      </c>
      <c r="O12" s="124">
        <v>39741</v>
      </c>
      <c r="P12" s="124">
        <v>39741</v>
      </c>
      <c r="Q12" s="124">
        <v>37622</v>
      </c>
      <c r="R12" s="102">
        <v>0</v>
      </c>
      <c r="S12" s="102"/>
      <c r="T12" s="104" t="s">
        <v>669</v>
      </c>
      <c r="U12" s="102">
        <v>440</v>
      </c>
      <c r="V12" s="102"/>
      <c r="W12"/>
      <c r="X12" s="102">
        <f>SUMIFS(R10:R249,P10:P249,"&lt;&gt;"&amp;"",B10:B249,"&lt;&gt;"&amp;"ΑΚΥΡΩΣΗ")</f>
        <v>2340</v>
      </c>
      <c r="AA12" s="3">
        <f t="shared" si="0"/>
        <v>0</v>
      </c>
    </row>
    <row r="13" spans="1:27" ht="78" customHeight="1" x14ac:dyDescent="0.2">
      <c r="A13" s="102">
        <v>4</v>
      </c>
      <c r="B13" s="104" t="s">
        <v>706</v>
      </c>
      <c r="C13" s="104" t="s">
        <v>472</v>
      </c>
      <c r="D13" s="104" t="s">
        <v>486</v>
      </c>
      <c r="E13" s="104" t="s">
        <v>653</v>
      </c>
      <c r="F13" s="124">
        <v>39754</v>
      </c>
      <c r="G13" s="102">
        <v>0</v>
      </c>
      <c r="H13" s="102"/>
      <c r="I13" s="104" t="s">
        <v>480</v>
      </c>
      <c r="J13" s="104" t="s">
        <v>64</v>
      </c>
      <c r="K13" s="124">
        <v>39754</v>
      </c>
      <c r="L13" s="124">
        <v>39754</v>
      </c>
      <c r="M13" s="124">
        <v>39754</v>
      </c>
      <c r="N13" s="124">
        <v>41095</v>
      </c>
      <c r="O13" s="124">
        <v>39754</v>
      </c>
      <c r="P13" s="124">
        <v>39754</v>
      </c>
      <c r="Q13" s="124">
        <v>37622</v>
      </c>
      <c r="R13" s="102">
        <v>0</v>
      </c>
      <c r="S13" s="163" t="s">
        <v>735</v>
      </c>
      <c r="T13" s="102"/>
      <c r="U13" s="102"/>
      <c r="V13" s="102"/>
      <c r="W13"/>
      <c r="X13" s="102">
        <f>COUNTIFS(Q10:Q249,"&lt;&gt;"&amp;"",B10:B249,"&lt;&gt;"&amp;"ΑΚΥΡΩΣΗ")</f>
        <v>4</v>
      </c>
      <c r="AA13" s="3">
        <f t="shared" si="0"/>
        <v>0</v>
      </c>
    </row>
    <row r="14" spans="1:27" ht="38.25" hidden="1" x14ac:dyDescent="0.2">
      <c r="A14" s="102"/>
      <c r="B14" s="104" t="s">
        <v>734</v>
      </c>
      <c r="C14" s="104"/>
      <c r="D14" s="104"/>
      <c r="E14" s="104"/>
      <c r="F14" s="124"/>
      <c r="G14" s="102"/>
      <c r="H14" s="102"/>
      <c r="I14" s="104"/>
      <c r="J14" s="104"/>
      <c r="K14" s="124"/>
      <c r="L14" s="124"/>
      <c r="M14" s="124"/>
      <c r="N14" s="124"/>
      <c r="O14" s="124"/>
      <c r="P14" s="124"/>
      <c r="Q14" s="124"/>
      <c r="R14" s="102"/>
      <c r="S14" s="102"/>
      <c r="T14" s="102"/>
      <c r="U14" s="102"/>
      <c r="V14" s="102"/>
      <c r="W14" s="150"/>
      <c r="X14" s="102"/>
      <c r="AA14" s="3">
        <f t="shared" ref="AA14:AA54" si="1">IF(R14="",(SUMIFS(G14,B14,"&lt;&gt;"&amp;"ΑΚΥΡΩΣΗ")),R14)</f>
        <v>0</v>
      </c>
    </row>
    <row r="15" spans="1:27" hidden="1" x14ac:dyDescent="0.2">
      <c r="A15" s="102"/>
      <c r="B15" s="104"/>
      <c r="C15" s="104"/>
      <c r="D15" s="104"/>
      <c r="E15" s="104"/>
      <c r="F15" s="124"/>
      <c r="G15" s="102"/>
      <c r="H15" s="102"/>
      <c r="I15" s="104"/>
      <c r="J15" s="104"/>
      <c r="K15" s="124"/>
      <c r="L15" s="124"/>
      <c r="M15" s="124"/>
      <c r="N15" s="124"/>
      <c r="O15" s="124"/>
      <c r="P15" s="124"/>
      <c r="Q15" s="124"/>
      <c r="R15" s="102"/>
      <c r="S15" s="102"/>
      <c r="T15" s="102"/>
      <c r="U15" s="102"/>
      <c r="V15" s="102"/>
      <c r="W15"/>
      <c r="X15"/>
      <c r="AA15" s="3">
        <f t="shared" si="1"/>
        <v>0</v>
      </c>
    </row>
    <row r="16" spans="1:27" ht="9.75" hidden="1" customHeight="1" x14ac:dyDescent="0.2">
      <c r="A16" s="102"/>
      <c r="B16" s="104"/>
      <c r="C16" s="104"/>
      <c r="D16" s="104"/>
      <c r="E16" s="104"/>
      <c r="F16" s="124"/>
      <c r="G16" s="102"/>
      <c r="H16" s="102"/>
      <c r="I16" s="104"/>
      <c r="J16" s="104"/>
      <c r="K16" s="124"/>
      <c r="L16" s="124"/>
      <c r="M16" s="124"/>
      <c r="N16" s="124"/>
      <c r="O16" s="124"/>
      <c r="P16" s="124"/>
      <c r="Q16" s="124"/>
      <c r="R16" s="102"/>
      <c r="S16" s="102"/>
      <c r="T16" s="102"/>
      <c r="U16" s="102"/>
      <c r="V16" s="102"/>
      <c r="W16"/>
      <c r="X16"/>
      <c r="AA16" s="3">
        <f t="shared" si="1"/>
        <v>0</v>
      </c>
    </row>
    <row r="17" spans="1:27" ht="42.75" customHeight="1" x14ac:dyDescent="0.2">
      <c r="A17" s="102">
        <v>5</v>
      </c>
      <c r="B17" s="99" t="s">
        <v>87</v>
      </c>
      <c r="C17" s="104" t="s">
        <v>472</v>
      </c>
      <c r="D17" s="104" t="s">
        <v>486</v>
      </c>
      <c r="E17" s="104" t="s">
        <v>736</v>
      </c>
      <c r="F17" s="124">
        <v>43860</v>
      </c>
      <c r="G17" s="102">
        <v>700</v>
      </c>
      <c r="H17" s="104" t="s">
        <v>97</v>
      </c>
      <c r="I17" s="104" t="s">
        <v>737</v>
      </c>
      <c r="J17" s="104" t="s">
        <v>64</v>
      </c>
      <c r="K17" s="124">
        <v>43957</v>
      </c>
      <c r="L17" s="124">
        <v>43860</v>
      </c>
      <c r="M17" s="124">
        <v>43860</v>
      </c>
      <c r="N17" s="124">
        <v>43957</v>
      </c>
      <c r="O17" s="124">
        <v>44186</v>
      </c>
      <c r="P17" s="124">
        <v>44229</v>
      </c>
      <c r="Q17" s="102"/>
      <c r="R17" s="102"/>
      <c r="S17" s="102"/>
      <c r="T17" s="102"/>
      <c r="U17" s="102"/>
      <c r="V17" s="102"/>
      <c r="W17"/>
      <c r="X17"/>
      <c r="AA17" s="3">
        <f t="shared" si="1"/>
        <v>700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1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1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1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1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1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1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1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1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1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1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1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1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1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1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1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1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1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1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1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1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1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1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1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1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1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1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1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1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1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1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1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1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1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1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1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1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1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1" workbookViewId="0">
      <selection activeCell="E11" sqref="E11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3</v>
      </c>
    </row>
    <row r="2" spans="1:27" ht="33" customHeight="1" thickBot="1" x14ac:dyDescent="0.25">
      <c r="A2" s="242" t="s">
        <v>29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3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2650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3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3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3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2650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3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2650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3</v>
      </c>
    </row>
    <row r="7" spans="1:27" ht="54" customHeight="1" thickBot="1" x14ac:dyDescent="0.25">
      <c r="A7" s="238" t="s">
        <v>63</v>
      </c>
      <c r="B7" s="239"/>
      <c r="C7" s="239"/>
      <c r="D7" s="240"/>
      <c r="E7" s="241">
        <f>E3-E6</f>
        <v>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2650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2650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SUMIFS(G10:G249,O10:O249,"&lt;&gt;"&amp;"",B10:B249,"&lt;&gt;"&amp;"ΑΚΥΡΩΣΗ")</f>
        <v>2650</v>
      </c>
    </row>
    <row r="10" spans="1:27" ht="112.5" customHeight="1" thickBot="1" x14ac:dyDescent="0.25">
      <c r="A10" s="102">
        <v>1</v>
      </c>
      <c r="B10" s="104" t="s">
        <v>477</v>
      </c>
      <c r="C10" s="104" t="s">
        <v>472</v>
      </c>
      <c r="D10" s="104" t="s">
        <v>654</v>
      </c>
      <c r="E10" s="104" t="s">
        <v>655</v>
      </c>
      <c r="F10" s="124">
        <v>34897</v>
      </c>
      <c r="G10" s="102">
        <v>850</v>
      </c>
      <c r="H10" s="102"/>
      <c r="I10" s="104" t="s">
        <v>480</v>
      </c>
      <c r="J10" s="104" t="s">
        <v>64</v>
      </c>
      <c r="K10" s="124">
        <v>34897</v>
      </c>
      <c r="L10" s="124">
        <v>34897</v>
      </c>
      <c r="M10" s="124">
        <v>34897</v>
      </c>
      <c r="N10" s="124">
        <v>34897</v>
      </c>
      <c r="O10" s="124">
        <v>34897</v>
      </c>
      <c r="P10" s="124">
        <v>38484</v>
      </c>
      <c r="Q10" s="124">
        <v>38709</v>
      </c>
      <c r="R10" s="102">
        <v>850</v>
      </c>
      <c r="S10" s="102"/>
      <c r="T10" s="102"/>
      <c r="U10" s="102"/>
      <c r="V10" s="102"/>
      <c r="W10"/>
      <c r="X10" s="93">
        <f>SUMIFS(G10:G249,P10:P249,"&lt;&gt;"&amp;"",B10:B249,"&lt;&gt;"&amp;"ΑΚΥΡΩΣΗ")</f>
        <v>2650</v>
      </c>
      <c r="AA10" s="3">
        <f>IF(R10="",(SUMIFS(G10,B10,"&lt;&gt;"&amp;"ΑΚΥΡΩΣΗ")),R10)</f>
        <v>850</v>
      </c>
    </row>
    <row r="11" spans="1:27" ht="63.75" x14ac:dyDescent="0.2">
      <c r="A11" s="102">
        <v>2</v>
      </c>
      <c r="B11" s="104" t="s">
        <v>477</v>
      </c>
      <c r="C11" s="104" t="s">
        <v>472</v>
      </c>
      <c r="D11" s="104" t="s">
        <v>654</v>
      </c>
      <c r="E11" s="104" t="s">
        <v>656</v>
      </c>
      <c r="F11" s="124">
        <v>37644</v>
      </c>
      <c r="G11" s="102">
        <v>1200</v>
      </c>
      <c r="H11" s="102"/>
      <c r="I11" s="104" t="s">
        <v>480</v>
      </c>
      <c r="J11" s="104" t="s">
        <v>64</v>
      </c>
      <c r="K11" s="124">
        <v>37644</v>
      </c>
      <c r="L11" s="124">
        <v>37644</v>
      </c>
      <c r="M11" s="124">
        <v>37644</v>
      </c>
      <c r="N11" s="124">
        <v>37644</v>
      </c>
      <c r="O11" s="124">
        <v>37644</v>
      </c>
      <c r="P11" s="124">
        <v>36216</v>
      </c>
      <c r="Q11" s="124">
        <v>39356</v>
      </c>
      <c r="R11" s="102">
        <v>1200</v>
      </c>
      <c r="S11" s="102"/>
      <c r="T11" s="102"/>
      <c r="U11" s="102"/>
      <c r="V11" s="102"/>
      <c r="W11"/>
      <c r="X11" s="67">
        <f>COUNTIFS(P10:P249,"&lt;&gt;"&amp;"",B10:B249,"&lt;&gt;"&amp;"ΑΚΥΡΩΣΗ")</f>
        <v>3</v>
      </c>
      <c r="AA11" s="3">
        <f t="shared" ref="AA11:AA54" si="0">IF(R11="",(SUMIFS(G11,B11,"&lt;&gt;"&amp;"ΑΚΥΡΩΣΗ")),R11)</f>
        <v>1200</v>
      </c>
    </row>
    <row r="12" spans="1:27" ht="63.75" x14ac:dyDescent="0.2">
      <c r="A12" s="102">
        <v>3</v>
      </c>
      <c r="B12" s="104" t="s">
        <v>477</v>
      </c>
      <c r="C12" s="104" t="s">
        <v>472</v>
      </c>
      <c r="D12" s="104" t="s">
        <v>654</v>
      </c>
      <c r="E12" s="104" t="s">
        <v>657</v>
      </c>
      <c r="F12" s="124">
        <v>38517</v>
      </c>
      <c r="G12" s="102">
        <v>600</v>
      </c>
      <c r="H12" s="102"/>
      <c r="I12" s="104" t="s">
        <v>480</v>
      </c>
      <c r="J12" s="104" t="s">
        <v>64</v>
      </c>
      <c r="K12" s="124">
        <v>38517</v>
      </c>
      <c r="L12" s="124">
        <v>38517</v>
      </c>
      <c r="M12" s="124">
        <v>38517</v>
      </c>
      <c r="N12" s="124">
        <v>38567</v>
      </c>
      <c r="O12" s="124">
        <v>39114</v>
      </c>
      <c r="P12" s="124">
        <v>39337</v>
      </c>
      <c r="Q12" s="124">
        <v>39356</v>
      </c>
      <c r="R12" s="102">
        <v>600</v>
      </c>
      <c r="S12" s="102"/>
      <c r="T12" s="102"/>
      <c r="U12" s="102"/>
      <c r="V12" s="102"/>
      <c r="W12"/>
      <c r="X12" s="102">
        <f>SUMIFS(R10:R249,P10:P249,"&lt;&gt;"&amp;"",B10:B249,"&lt;&gt;"&amp;"ΑΚΥΡΩΣΗ")</f>
        <v>2650</v>
      </c>
      <c r="AA12" s="3">
        <f t="shared" si="0"/>
        <v>600</v>
      </c>
    </row>
    <row r="13" spans="1:27" x14ac:dyDescent="0.2">
      <c r="A13"/>
      <c r="B13" s="99"/>
      <c r="C13" s="99"/>
      <c r="D13" s="99"/>
      <c r="E13" s="99"/>
      <c r="F13" s="123"/>
      <c r="G13"/>
      <c r="H13"/>
      <c r="I13" s="99"/>
      <c r="J13" s="99"/>
      <c r="K13" s="123"/>
      <c r="L13" s="123"/>
      <c r="M13" s="123"/>
      <c r="N13" s="123"/>
      <c r="O13" s="123"/>
      <c r="P13" s="123"/>
      <c r="Q13" s="123"/>
      <c r="R13"/>
      <c r="S13"/>
      <c r="T13"/>
      <c r="U13"/>
      <c r="V13"/>
      <c r="W13"/>
      <c r="X13" s="102">
        <f>COUNTIFS(Q10:Q249,"&lt;&gt;"&amp;"",B10:B249,"&lt;&gt;"&amp;"ΑΚΥΡΩΣΗ")</f>
        <v>3</v>
      </c>
      <c r="AA13" s="3">
        <f t="shared" si="0"/>
        <v>0</v>
      </c>
    </row>
    <row r="14" spans="1:27" x14ac:dyDescent="0.2">
      <c r="A14"/>
      <c r="B14" s="99"/>
      <c r="C14" s="99"/>
      <c r="D14" s="99"/>
      <c r="E14" s="99"/>
      <c r="F14" s="123"/>
      <c r="G14"/>
      <c r="H14"/>
      <c r="I14" s="99"/>
      <c r="J14" s="99"/>
      <c r="K14" s="123"/>
      <c r="L14" s="123"/>
      <c r="M14" s="123"/>
      <c r="N14" s="123"/>
      <c r="O14" s="123"/>
      <c r="P14" s="123"/>
      <c r="Q14" s="123"/>
      <c r="R14"/>
      <c r="S14"/>
      <c r="T14"/>
      <c r="U14"/>
      <c r="V14"/>
      <c r="W14" s="102"/>
      <c r="X14" s="102"/>
      <c r="AA14" s="3">
        <f t="shared" si="0"/>
        <v>0</v>
      </c>
    </row>
    <row r="15" spans="1:27" x14ac:dyDescent="0.2">
      <c r="A15"/>
      <c r="B15" s="99"/>
      <c r="C15" s="99"/>
      <c r="D15" s="99"/>
      <c r="E15" s="99"/>
      <c r="F15" s="123"/>
      <c r="G15"/>
      <c r="H15"/>
      <c r="I15" s="99"/>
      <c r="J15" s="99"/>
      <c r="K15" s="123"/>
      <c r="L15" s="123"/>
      <c r="M15" s="123"/>
      <c r="N15" s="123"/>
      <c r="O15" s="123"/>
      <c r="P15" s="123"/>
      <c r="Q15" s="123"/>
      <c r="R15"/>
      <c r="S15"/>
      <c r="T15"/>
      <c r="U15"/>
      <c r="V1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view="pageBreakPreview" zoomScale="50" zoomScaleNormal="75" zoomScaleSheetLayoutView="50" workbookViewId="0">
      <pane ySplit="8" topLeftCell="A9" activePane="bottomLeft" state="frozen"/>
      <selection pane="bottomLeft" activeCell="C15" sqref="C15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19" style="2" customWidth="1"/>
    <col min="5" max="5" width="18.140625" style="2" customWidth="1"/>
    <col min="6" max="6" width="20.140625" style="3" bestFit="1" customWidth="1"/>
    <col min="7" max="7" width="11.5703125" style="3" customWidth="1"/>
    <col min="8" max="9" width="16.28515625" style="3" customWidth="1"/>
    <col min="10" max="10" width="20.85546875" style="3" customWidth="1"/>
    <col min="11" max="12" width="16.28515625" style="3" customWidth="1"/>
    <col min="13" max="13" width="25.140625" style="3" customWidth="1"/>
    <col min="14" max="14" width="20.85546875" style="3" customWidth="1"/>
    <col min="15" max="15" width="13" style="3" customWidth="1"/>
    <col min="16" max="16" width="14.5703125" style="3" customWidth="1"/>
    <col min="17" max="17" width="19.7109375" style="3" customWidth="1"/>
    <col min="18" max="18" width="9.140625" style="3"/>
    <col min="19" max="19" width="25.28515625" style="3" customWidth="1"/>
    <col min="20" max="20" width="23.42578125" style="3" customWidth="1"/>
    <col min="21" max="21" width="9.140625" style="3"/>
    <col min="22" max="22" width="17.140625" style="3" customWidth="1"/>
    <col min="23" max="23" width="44.140625" style="3" hidden="1" customWidth="1"/>
    <col min="24" max="24" width="26.7109375" style="3" hidden="1" customWidth="1"/>
    <col min="25" max="26" width="9.140625" style="3" customWidth="1"/>
    <col min="27" max="27" width="9.140625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COUNTIF(A10:A150,"&lt;&gt;"&amp;"")</f>
        <v>8</v>
      </c>
    </row>
    <row r="2" spans="1:27" ht="33" customHeight="1" thickBot="1" x14ac:dyDescent="0.25">
      <c r="A2" s="242" t="s">
        <v>32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COUNTIFS(K10:K264,"&lt;&gt;"&amp;"",B10:B264,"&lt;&gt;"&amp;"ΑΚΥΡΩΣΗ")</f>
        <v>8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10000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COUNTIFS(L10:L264,"&lt;&gt;"&amp;"",B10:B264,"&lt;&gt;"&amp;"ΑΚΥΡΩΣΗ")</f>
        <v>8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COUNTIF(A10:A100,"&lt;&gt;"&amp;"")</f>
        <v>8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COUNTIFS(N10:N264,"&lt;&gt;"&amp;"",B10:B264,"&lt;&gt;"&amp;"ΑΚΥΡΩΣΗ")</f>
        <v>8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SUMIF(G10:G100,"&lt;&gt;"&amp;"")</f>
        <v>10775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COUNTIFS(O10:O264,"&lt;&gt;"&amp;"",B10:B264,"&lt;&gt;"&amp;"ΑΚΥΡΩΣΗ")</f>
        <v>8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SUM(AA10:AA18)</f>
        <v>10775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W6" s="93" t="s">
        <v>70</v>
      </c>
      <c r="X6" s="93">
        <f>COUNTIFS(B10:B264,"&lt;&gt;"&amp;"",B10:B264,"&lt;&gt;"&amp;"ΑΚΥΡΩΣΗ")</f>
        <v>8</v>
      </c>
    </row>
    <row r="7" spans="1:27" ht="54" customHeight="1" thickBot="1" x14ac:dyDescent="0.25">
      <c r="A7" s="238" t="s">
        <v>63</v>
      </c>
      <c r="B7" s="239"/>
      <c r="C7" s="239"/>
      <c r="D7" s="240"/>
      <c r="E7" s="233">
        <f>E3-X8</f>
        <v>-775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SUMIFS(G10:G264,K10:K264,"&lt;&gt;"&amp;"",B10:B264,"&lt;&gt;"&amp;"ΑΚΥΡΩΣΗ")</f>
        <v>10775</v>
      </c>
    </row>
    <row r="8" spans="1:27" ht="26.25" thickBot="1" x14ac:dyDescent="0.25">
      <c r="W8" s="94" t="s">
        <v>75</v>
      </c>
      <c r="X8" s="93">
        <f>SUMIFS(G10:G264,N10:N264,"&lt;&gt;"&amp;"",B10:B264,"&lt;&gt;"&amp;"ΑΚΥΡΩΣΗ")</f>
        <v>10775</v>
      </c>
    </row>
    <row r="9" spans="1:27" ht="105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8" t="s">
        <v>107</v>
      </c>
      <c r="F9" s="97" t="s">
        <v>108</v>
      </c>
      <c r="G9" s="97" t="s">
        <v>109</v>
      </c>
      <c r="H9" s="97" t="s">
        <v>110</v>
      </c>
      <c r="I9" s="98" t="s">
        <v>111</v>
      </c>
      <c r="J9" s="98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SUMIFS(G10:G264,O10:O264,"&lt;&gt;"&amp;"",B10:B264,"&lt;&gt;"&amp;"ΑΚΥΡΩΣΗ")</f>
        <v>10775</v>
      </c>
    </row>
    <row r="10" spans="1:27" ht="87" customHeight="1" thickBot="1" x14ac:dyDescent="0.25">
      <c r="A10" s="102">
        <v>1</v>
      </c>
      <c r="B10" s="104" t="s">
        <v>477</v>
      </c>
      <c r="C10" s="104" t="s">
        <v>739</v>
      </c>
      <c r="D10" s="104" t="s">
        <v>513</v>
      </c>
      <c r="E10" s="104" t="s">
        <v>514</v>
      </c>
      <c r="F10" s="124">
        <v>35453</v>
      </c>
      <c r="G10" s="102">
        <v>1000</v>
      </c>
      <c r="H10" s="102"/>
      <c r="I10" s="104" t="s">
        <v>480</v>
      </c>
      <c r="J10" s="104" t="s">
        <v>64</v>
      </c>
      <c r="K10" s="124">
        <v>35453</v>
      </c>
      <c r="L10" s="124">
        <v>35453</v>
      </c>
      <c r="M10" s="124">
        <v>35453</v>
      </c>
      <c r="N10" s="124">
        <v>35285</v>
      </c>
      <c r="O10" s="124">
        <v>38881</v>
      </c>
      <c r="P10" s="124">
        <v>38966</v>
      </c>
      <c r="Q10" s="124">
        <v>36083</v>
      </c>
      <c r="R10" s="102">
        <v>1000</v>
      </c>
      <c r="S10" s="102"/>
      <c r="T10" s="102"/>
      <c r="U10" s="102"/>
      <c r="V10" s="102"/>
      <c r="W10" s="66" t="s">
        <v>90</v>
      </c>
      <c r="X10" s="93">
        <f>SUMIFS(G10:G249,P10:P249,"&lt;&gt;"&amp;"",B10:B249,"&lt;&gt;"&amp;"ΑΚΥΡΩΣΗ")</f>
        <v>10775</v>
      </c>
      <c r="AA10" s="3">
        <f>IF(R10="",(SUMIFS(G10,B10,"&lt;&gt;"&amp;"ΑΚΥΡΩΣΗ",B10,"&lt;&gt;"&amp;"ΥΠΟΒΟΛΗ ΑΙΤΗΣΗΣ")),R10)</f>
        <v>1000</v>
      </c>
    </row>
    <row r="11" spans="1:27" ht="63.75" x14ac:dyDescent="0.2">
      <c r="A11" s="102">
        <v>2</v>
      </c>
      <c r="B11" s="104" t="s">
        <v>477</v>
      </c>
      <c r="C11" s="104" t="s">
        <v>739</v>
      </c>
      <c r="D11" s="104" t="s">
        <v>513</v>
      </c>
      <c r="E11" s="104" t="s">
        <v>515</v>
      </c>
      <c r="F11" s="124">
        <v>36206</v>
      </c>
      <c r="G11" s="102">
        <v>1200</v>
      </c>
      <c r="H11" s="102"/>
      <c r="I11" s="104" t="s">
        <v>480</v>
      </c>
      <c r="J11" s="104" t="s">
        <v>64</v>
      </c>
      <c r="K11" s="124">
        <v>36206</v>
      </c>
      <c r="L11" s="124">
        <v>36206</v>
      </c>
      <c r="M11" s="124">
        <v>36206</v>
      </c>
      <c r="N11" s="124">
        <v>36326</v>
      </c>
      <c r="O11" s="124">
        <v>36206</v>
      </c>
      <c r="P11" s="124">
        <v>36865</v>
      </c>
      <c r="Q11" s="124">
        <v>37243</v>
      </c>
      <c r="R11" s="102">
        <v>1200</v>
      </c>
      <c r="S11" s="102"/>
      <c r="T11" s="102"/>
      <c r="U11" s="102"/>
      <c r="V11" s="102"/>
      <c r="W11"/>
      <c r="X11" s="67">
        <f>COUNTIFS(P10:P249,"&lt;&gt;"&amp;"",B10:B249,"&lt;&gt;"&amp;"ΑΚΥΡΩΣΗ")</f>
        <v>8</v>
      </c>
      <c r="AA11" s="3">
        <f t="shared" ref="AA11:AA17" si="0">IF(R11="",(SUMIFS(G11,B11,"&lt;&gt;"&amp;"ΑΚΥΡΩΣΗ",B11,"&lt;&gt;"&amp;"ΥΠΟΒΟΛΗ ΑΙΤΗΣΗΣ")),R11)</f>
        <v>1200</v>
      </c>
    </row>
    <row r="12" spans="1:27" ht="84" customHeight="1" x14ac:dyDescent="0.2">
      <c r="A12" s="102">
        <v>3</v>
      </c>
      <c r="B12" s="104" t="s">
        <v>477</v>
      </c>
      <c r="C12" s="104" t="s">
        <v>739</v>
      </c>
      <c r="D12" s="104" t="s">
        <v>513</v>
      </c>
      <c r="E12" s="104" t="s">
        <v>516</v>
      </c>
      <c r="F12" s="124">
        <v>36206</v>
      </c>
      <c r="G12" s="102">
        <v>750</v>
      </c>
      <c r="H12" s="102"/>
      <c r="I12" s="104" t="s">
        <v>480</v>
      </c>
      <c r="J12" s="104" t="s">
        <v>64</v>
      </c>
      <c r="K12" s="124">
        <v>36206</v>
      </c>
      <c r="L12" s="124">
        <v>36206</v>
      </c>
      <c r="M12" s="124">
        <v>36206</v>
      </c>
      <c r="N12" s="124">
        <v>36326</v>
      </c>
      <c r="O12" s="124">
        <v>36206</v>
      </c>
      <c r="P12" s="124">
        <v>36865</v>
      </c>
      <c r="Q12" s="124">
        <v>37243</v>
      </c>
      <c r="R12" s="102">
        <v>750</v>
      </c>
      <c r="S12" s="102"/>
      <c r="T12" s="102"/>
      <c r="U12" s="102"/>
      <c r="V12" s="102"/>
      <c r="W12" s="162" t="s">
        <v>558</v>
      </c>
      <c r="X12" s="102">
        <f>SUMIFS(R10:R249,P10:P249,"&lt;&gt;"&amp;"",B10:B249,"&lt;&gt;"&amp;"ΑΚΥΡΩΣΗ")</f>
        <v>10775</v>
      </c>
      <c r="AA12" s="3">
        <f t="shared" si="0"/>
        <v>750</v>
      </c>
    </row>
    <row r="13" spans="1:27" ht="49.5" customHeight="1" x14ac:dyDescent="0.2">
      <c r="A13" s="152">
        <v>4</v>
      </c>
      <c r="B13" s="104" t="s">
        <v>477</v>
      </c>
      <c r="C13" s="104" t="s">
        <v>739</v>
      </c>
      <c r="D13" s="104" t="s">
        <v>486</v>
      </c>
      <c r="E13" s="104" t="s">
        <v>517</v>
      </c>
      <c r="F13" s="124">
        <v>37754</v>
      </c>
      <c r="G13" s="102">
        <v>600</v>
      </c>
      <c r="H13" s="104" t="s">
        <v>97</v>
      </c>
      <c r="I13" s="104" t="s">
        <v>518</v>
      </c>
      <c r="J13" s="104" t="s">
        <v>64</v>
      </c>
      <c r="K13" s="124">
        <v>43773</v>
      </c>
      <c r="L13" s="124">
        <v>43773</v>
      </c>
      <c r="M13" s="124">
        <v>43773</v>
      </c>
      <c r="N13" s="124">
        <v>41373</v>
      </c>
      <c r="O13" s="124">
        <v>43774</v>
      </c>
      <c r="P13" s="124">
        <v>42773</v>
      </c>
      <c r="Q13" s="124">
        <v>44251</v>
      </c>
      <c r="R13" s="102">
        <v>600</v>
      </c>
      <c r="S13" s="102"/>
      <c r="T13" s="102"/>
      <c r="U13" s="102"/>
      <c r="V13" s="102"/>
      <c r="W13" s="150"/>
      <c r="X13" s="102">
        <f>COUNTIFS(Q10:Q249,"&lt;&gt;"&amp;"",B10:B249,"&lt;&gt;"&amp;"ΑΚΥΡΩΣΗ")</f>
        <v>8</v>
      </c>
      <c r="AA13" s="3">
        <f t="shared" si="0"/>
        <v>600</v>
      </c>
    </row>
    <row r="14" spans="1:27" ht="63.75" x14ac:dyDescent="0.2">
      <c r="A14" s="102">
        <v>5</v>
      </c>
      <c r="B14" s="104" t="s">
        <v>477</v>
      </c>
      <c r="C14" s="104" t="s">
        <v>739</v>
      </c>
      <c r="D14" s="104" t="s">
        <v>486</v>
      </c>
      <c r="E14" s="104" t="s">
        <v>519</v>
      </c>
      <c r="F14" s="124">
        <v>38076</v>
      </c>
      <c r="G14" s="102">
        <v>1600</v>
      </c>
      <c r="H14" s="102"/>
      <c r="I14" s="104" t="s">
        <v>480</v>
      </c>
      <c r="J14" s="104" t="s">
        <v>64</v>
      </c>
      <c r="K14" s="124">
        <v>38076</v>
      </c>
      <c r="L14" s="124">
        <v>38076</v>
      </c>
      <c r="M14" s="124">
        <v>38076</v>
      </c>
      <c r="N14" s="124">
        <v>39847</v>
      </c>
      <c r="O14" s="124">
        <v>38076</v>
      </c>
      <c r="P14" s="124">
        <v>42164</v>
      </c>
      <c r="Q14" s="124">
        <v>40809</v>
      </c>
      <c r="R14" s="102">
        <v>1600</v>
      </c>
      <c r="S14" s="102"/>
      <c r="T14" s="102"/>
      <c r="U14" s="102"/>
      <c r="V14" s="102"/>
      <c r="W14" s="150"/>
      <c r="X14" s="102"/>
      <c r="AA14" s="3">
        <f t="shared" si="0"/>
        <v>1600</v>
      </c>
    </row>
    <row r="15" spans="1:27" ht="63.75" x14ac:dyDescent="0.2">
      <c r="A15" s="102">
        <v>6</v>
      </c>
      <c r="B15" s="104" t="s">
        <v>477</v>
      </c>
      <c r="C15" s="104" t="s">
        <v>739</v>
      </c>
      <c r="D15" s="104" t="s">
        <v>513</v>
      </c>
      <c r="E15" s="104" t="s">
        <v>520</v>
      </c>
      <c r="F15" s="124">
        <v>38280</v>
      </c>
      <c r="G15" s="102">
        <v>1800</v>
      </c>
      <c r="H15" s="102"/>
      <c r="I15" s="104" t="s">
        <v>480</v>
      </c>
      <c r="J15" s="104" t="s">
        <v>64</v>
      </c>
      <c r="K15" s="124">
        <v>38280</v>
      </c>
      <c r="L15" s="124">
        <v>38280</v>
      </c>
      <c r="M15" s="124">
        <v>38280</v>
      </c>
      <c r="N15" s="124">
        <v>38503</v>
      </c>
      <c r="O15" s="124">
        <v>38757</v>
      </c>
      <c r="P15" s="124">
        <v>38824</v>
      </c>
      <c r="Q15" s="124">
        <v>39114</v>
      </c>
      <c r="R15" s="102">
        <v>1800</v>
      </c>
      <c r="S15" s="102"/>
      <c r="T15" s="102"/>
      <c r="U15" s="102"/>
      <c r="V15" s="102"/>
      <c r="W15"/>
      <c r="X15"/>
      <c r="AA15" s="3">
        <f t="shared" si="0"/>
        <v>1800</v>
      </c>
    </row>
    <row r="16" spans="1:27" ht="48.75" customHeight="1" x14ac:dyDescent="0.2">
      <c r="A16" s="102">
        <v>7</v>
      </c>
      <c r="B16" s="104" t="s">
        <v>706</v>
      </c>
      <c r="C16" s="104" t="s">
        <v>739</v>
      </c>
      <c r="D16" s="104" t="s">
        <v>486</v>
      </c>
      <c r="E16" s="104" t="s">
        <v>521</v>
      </c>
      <c r="F16" s="124">
        <v>39751</v>
      </c>
      <c r="G16" s="102">
        <v>2025</v>
      </c>
      <c r="H16" s="102"/>
      <c r="I16" s="104" t="s">
        <v>480</v>
      </c>
      <c r="J16" s="104" t="s">
        <v>64</v>
      </c>
      <c r="K16" s="124">
        <v>39751</v>
      </c>
      <c r="L16" s="124">
        <v>39751</v>
      </c>
      <c r="M16" s="124">
        <v>39751</v>
      </c>
      <c r="N16" s="124">
        <v>39751</v>
      </c>
      <c r="O16" s="124">
        <v>40402</v>
      </c>
      <c r="P16" s="124">
        <v>40500</v>
      </c>
      <c r="Q16" s="124">
        <v>37622</v>
      </c>
      <c r="R16" s="102">
        <v>2025</v>
      </c>
      <c r="S16" s="102"/>
      <c r="T16" s="102"/>
      <c r="U16" s="102"/>
      <c r="V16" s="102"/>
      <c r="W16"/>
      <c r="X16"/>
      <c r="AA16" s="3">
        <f t="shared" si="0"/>
        <v>2025</v>
      </c>
    </row>
    <row r="17" spans="1:27" ht="37.5" customHeight="1" x14ac:dyDescent="0.2">
      <c r="A17" s="152">
        <v>8</v>
      </c>
      <c r="B17" s="104" t="s">
        <v>477</v>
      </c>
      <c r="C17" s="104" t="s">
        <v>739</v>
      </c>
      <c r="D17" s="104" t="s">
        <v>486</v>
      </c>
      <c r="E17" s="104" t="s">
        <v>716</v>
      </c>
      <c r="F17" s="124">
        <v>40981</v>
      </c>
      <c r="G17" s="102">
        <v>1800</v>
      </c>
      <c r="H17" s="104" t="s">
        <v>97</v>
      </c>
      <c r="I17" s="104" t="s">
        <v>717</v>
      </c>
      <c r="J17" s="104" t="s">
        <v>64</v>
      </c>
      <c r="K17" s="124">
        <v>41095</v>
      </c>
      <c r="L17" s="124">
        <v>41248</v>
      </c>
      <c r="M17" s="124">
        <v>41248</v>
      </c>
      <c r="N17" s="124">
        <v>43866</v>
      </c>
      <c r="O17" s="124">
        <v>41618</v>
      </c>
      <c r="P17" s="124">
        <v>41661</v>
      </c>
      <c r="Q17" s="124">
        <v>44260</v>
      </c>
      <c r="R17" s="102">
        <v>1800</v>
      </c>
      <c r="S17" s="102"/>
      <c r="T17" s="102"/>
      <c r="U17" s="102"/>
      <c r="V17" s="102"/>
      <c r="W17"/>
      <c r="X17"/>
      <c r="AA17" s="3">
        <f t="shared" si="0"/>
        <v>1800</v>
      </c>
    </row>
    <row r="18" spans="1:27" x14ac:dyDescent="0.2">
      <c r="A18" s="125"/>
      <c r="B18" s="125"/>
      <c r="C18" s="125"/>
      <c r="D18" s="125"/>
      <c r="E18" s="126"/>
      <c r="F18" s="125"/>
      <c r="G18" s="125"/>
      <c r="H18" s="127"/>
      <c r="I18" s="125"/>
      <c r="J18" s="126"/>
      <c r="K18" s="125"/>
      <c r="L18" s="125"/>
      <c r="M18" s="125"/>
      <c r="N18" s="125"/>
      <c r="O18" s="125"/>
      <c r="P18" s="125"/>
      <c r="Q18" s="125"/>
      <c r="R18" s="127"/>
      <c r="S18" s="127"/>
      <c r="T18" s="127"/>
      <c r="U18" s="125"/>
      <c r="V18" s="125"/>
    </row>
    <row r="19" spans="1:27" x14ac:dyDescent="0.2">
      <c r="A19" s="125"/>
      <c r="B19" s="125"/>
      <c r="C19" s="125"/>
      <c r="D19" s="125"/>
      <c r="E19" s="126"/>
      <c r="F19" s="125"/>
      <c r="G19" s="125"/>
      <c r="H19" s="127"/>
      <c r="I19" s="125"/>
      <c r="J19" s="126"/>
      <c r="K19" s="125"/>
      <c r="L19" s="125"/>
      <c r="M19" s="125"/>
      <c r="N19" s="125"/>
      <c r="O19" s="125"/>
      <c r="P19" s="125"/>
      <c r="Q19" s="125"/>
      <c r="R19" s="127"/>
      <c r="S19" s="127"/>
      <c r="T19" s="127"/>
      <c r="U19" s="125"/>
      <c r="V19" s="125"/>
    </row>
    <row r="20" spans="1:27" x14ac:dyDescent="0.2">
      <c r="A20" s="125"/>
      <c r="B20" s="125"/>
      <c r="C20" s="125"/>
      <c r="D20" s="125"/>
      <c r="E20" s="125"/>
      <c r="F20" s="126"/>
      <c r="G20" s="102"/>
      <c r="H20" s="125"/>
      <c r="I20" s="127"/>
      <c r="J20" s="125"/>
      <c r="K20" s="126"/>
      <c r="L20" s="125"/>
      <c r="M20" s="125"/>
      <c r="N20" s="125"/>
      <c r="O20" s="125"/>
      <c r="P20" s="125"/>
      <c r="Q20" s="125"/>
      <c r="R20" s="125"/>
      <c r="S20" s="127"/>
      <c r="T20" s="127"/>
      <c r="U20" s="125"/>
      <c r="V20" s="125"/>
    </row>
    <row r="21" spans="1:27" x14ac:dyDescent="0.2">
      <c r="A21" s="128"/>
      <c r="B21" s="128"/>
      <c r="C21" s="128"/>
      <c r="D21" s="128"/>
      <c r="E21" s="128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</row>
    <row r="22" spans="1:27" x14ac:dyDescent="0.2">
      <c r="A22" s="128"/>
      <c r="B22" s="128"/>
      <c r="C22" s="128"/>
      <c r="D22" s="128"/>
      <c r="E22" s="128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</row>
    <row r="23" spans="1:27" x14ac:dyDescent="0.2">
      <c r="A23" s="128"/>
      <c r="B23" s="128"/>
      <c r="C23" s="128"/>
      <c r="D23" s="128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</sheetData>
  <mergeCells count="12">
    <mergeCell ref="E7:M7"/>
    <mergeCell ref="A2:M2"/>
    <mergeCell ref="A1:M1"/>
    <mergeCell ref="A7:D7"/>
    <mergeCell ref="A6:D6"/>
    <mergeCell ref="A3:D3"/>
    <mergeCell ref="A4:D4"/>
    <mergeCell ref="A5:D5"/>
    <mergeCell ref="E3:M3"/>
    <mergeCell ref="E4:M4"/>
    <mergeCell ref="E5:M5"/>
    <mergeCell ref="E6:M6"/>
  </mergeCells>
  <phoneticPr fontId="0" type="noConversion"/>
  <pageMargins left="0.25" right="0.25" top="0.75" bottom="0.75" header="0.3" footer="0.3"/>
  <pageSetup paperSize="9" scale="38" fitToHeight="0" orientation="landscape" horizontalDpi="200" verticalDpi="200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7" workbookViewId="0">
      <selection activeCell="I9" sqref="I9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1</v>
      </c>
    </row>
    <row r="2" spans="1:27" ht="33" customHeight="1" thickBot="1" x14ac:dyDescent="0.25">
      <c r="A2" s="242" t="s">
        <v>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1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1200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1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1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1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1200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1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1200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1</v>
      </c>
    </row>
    <row r="7" spans="1:27" ht="54" customHeight="1" thickBot="1" x14ac:dyDescent="0.25">
      <c r="A7" s="238" t="s">
        <v>63</v>
      </c>
      <c r="B7" s="239"/>
      <c r="C7" s="239"/>
      <c r="D7" s="240"/>
      <c r="E7" s="241">
        <f>E3-E6</f>
        <v>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1200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1200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8" t="s">
        <v>111</v>
      </c>
      <c r="J9" s="98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SUMIFS(G10:G249,O10:O249,"&lt;&gt;"&amp;"",B10:B249,"&lt;&gt;"&amp;"ΑΚΥΡΩΣΗ")</f>
        <v>1200</v>
      </c>
    </row>
    <row r="10" spans="1:27" ht="112.5" customHeight="1" thickBot="1" x14ac:dyDescent="0.25">
      <c r="A10" s="102">
        <v>1</v>
      </c>
      <c r="B10" s="104" t="s">
        <v>477</v>
      </c>
      <c r="C10" s="104" t="s">
        <v>472</v>
      </c>
      <c r="D10" s="104" t="s">
        <v>483</v>
      </c>
      <c r="E10" s="104" t="s">
        <v>658</v>
      </c>
      <c r="F10" s="124">
        <v>37580</v>
      </c>
      <c r="G10" s="102">
        <v>1200</v>
      </c>
      <c r="H10" s="102"/>
      <c r="I10" s="104" t="s">
        <v>480</v>
      </c>
      <c r="J10" s="104" t="s">
        <v>64</v>
      </c>
      <c r="K10" s="124">
        <v>37580</v>
      </c>
      <c r="L10" s="124">
        <v>37580</v>
      </c>
      <c r="M10" s="124">
        <v>37580</v>
      </c>
      <c r="N10" s="124">
        <v>37580</v>
      </c>
      <c r="O10" s="124">
        <v>38155</v>
      </c>
      <c r="P10" s="124">
        <v>38254</v>
      </c>
      <c r="Q10" s="124">
        <v>39245</v>
      </c>
      <c r="R10" s="102">
        <v>1200</v>
      </c>
      <c r="S10" s="102"/>
      <c r="T10" s="102"/>
      <c r="U10" s="102"/>
      <c r="V10" s="102"/>
      <c r="W10"/>
      <c r="X10" s="93">
        <f>SUMIFS(G10:G249,P10:P249,"&lt;&gt;"&amp;"",B10:B249,"&lt;&gt;"&amp;"ΑΚΥΡΩΣΗ")</f>
        <v>1200</v>
      </c>
      <c r="AA10" s="3">
        <f>IF(R10="",(SUMIFS(G10,B10,"&lt;&gt;"&amp;"ΑΚΥΡΩΣΗ")),R10)</f>
        <v>1200</v>
      </c>
    </row>
    <row r="11" spans="1:27" x14ac:dyDescent="0.2">
      <c r="A11"/>
      <c r="B11" s="99"/>
      <c r="C11" s="99"/>
      <c r="D11" s="99"/>
      <c r="E11" s="99"/>
      <c r="F11" s="123"/>
      <c r="G11"/>
      <c r="H11"/>
      <c r="I11" s="99"/>
      <c r="J11" s="99"/>
      <c r="K11" s="123"/>
      <c r="L11" s="123"/>
      <c r="M11" s="123"/>
      <c r="N11" s="123"/>
      <c r="O11" s="123"/>
      <c r="P11" s="123"/>
      <c r="Q11" s="123"/>
      <c r="R11"/>
      <c r="S11"/>
      <c r="T11"/>
      <c r="U11"/>
      <c r="V11"/>
      <c r="W11"/>
      <c r="X11" s="67">
        <f>COUNTIFS(P10:P249,"&lt;&gt;"&amp;"",B10:B249,"&lt;&gt;"&amp;"ΑΚΥΡΩΣΗ")</f>
        <v>1</v>
      </c>
      <c r="AA11" s="3">
        <f t="shared" ref="AA11:AA54" si="0">IF(R11="",(SUMIFS(G11,B11,"&lt;&gt;"&amp;"ΑΚΥΡΩΣΗ")),R11)</f>
        <v>0</v>
      </c>
    </row>
    <row r="12" spans="1:27" x14ac:dyDescent="0.2">
      <c r="A12"/>
      <c r="B12" s="99"/>
      <c r="C12" s="99"/>
      <c r="D12" s="99"/>
      <c r="E12" s="99"/>
      <c r="F12" s="123"/>
      <c r="G12"/>
      <c r="H12" s="99"/>
      <c r="I12" s="99"/>
      <c r="J12" s="99"/>
      <c r="K12"/>
      <c r="L12"/>
      <c r="M12"/>
      <c r="N12"/>
      <c r="O12"/>
      <c r="P12"/>
      <c r="Q12"/>
      <c r="R12"/>
      <c r="S12"/>
      <c r="T12"/>
      <c r="U12"/>
      <c r="V12"/>
      <c r="W12"/>
      <c r="X12" s="102">
        <f>SUMIFS(R10:R249,P10:P249,"&lt;&gt;"&amp;"",B10:B249,"&lt;&gt;"&amp;"ΑΚΥΡΩΣΗ")</f>
        <v>1200</v>
      </c>
      <c r="AA12" s="3">
        <f t="shared" si="0"/>
        <v>0</v>
      </c>
    </row>
    <row r="13" spans="1:27" x14ac:dyDescent="0.2">
      <c r="A13"/>
      <c r="B13" s="99"/>
      <c r="C13" s="99"/>
      <c r="D13" s="99"/>
      <c r="E13" s="99"/>
      <c r="F13" s="123"/>
      <c r="G13"/>
      <c r="H13" s="99"/>
      <c r="I13" s="99"/>
      <c r="J13" s="99"/>
      <c r="K13"/>
      <c r="L13"/>
      <c r="M13"/>
      <c r="N13"/>
      <c r="O13"/>
      <c r="P13"/>
      <c r="Q13"/>
      <c r="R13"/>
      <c r="S13"/>
      <c r="T13"/>
      <c r="U13"/>
      <c r="V13"/>
      <c r="W13"/>
      <c r="X13" s="102">
        <f>COUNTIFS(Q10:Q249,"&lt;&gt;"&amp;"",B10:B249,"&lt;&gt;"&amp;"ΑΚΥΡΩΣΗ")</f>
        <v>1</v>
      </c>
      <c r="AA13" s="3">
        <f t="shared" si="0"/>
        <v>0</v>
      </c>
    </row>
    <row r="14" spans="1:27" x14ac:dyDescent="0.2">
      <c r="A14"/>
      <c r="B14" s="99"/>
      <c r="C14" s="99"/>
      <c r="D14" s="99"/>
      <c r="E14" s="99"/>
      <c r="F14" s="123"/>
      <c r="G14"/>
      <c r="H14" s="99"/>
      <c r="I14" s="99"/>
      <c r="J14" s="99"/>
      <c r="K14" s="96"/>
      <c r="L14" s="96"/>
      <c r="M14" s="96"/>
      <c r="N14" s="123"/>
      <c r="O14"/>
      <c r="P14"/>
      <c r="Q14"/>
      <c r="R14"/>
      <c r="S14"/>
      <c r="T14"/>
      <c r="U14"/>
      <c r="V14"/>
      <c r="W14" s="102"/>
      <c r="X14" s="102"/>
      <c r="AA14" s="3">
        <f t="shared" si="0"/>
        <v>0</v>
      </c>
    </row>
    <row r="15" spans="1:27" x14ac:dyDescent="0.2">
      <c r="A15"/>
      <c r="B15" s="99"/>
      <c r="C15" s="99"/>
      <c r="D15" s="99"/>
      <c r="E15" s="99"/>
      <c r="F15" s="123"/>
      <c r="G15"/>
      <c r="H15"/>
      <c r="I15" s="99"/>
      <c r="J15" s="99"/>
      <c r="K15" s="123"/>
      <c r="L15" s="123"/>
      <c r="M15" s="123"/>
      <c r="N15" s="123"/>
      <c r="O15" s="123"/>
      <c r="P15" s="123"/>
      <c r="Q15" s="123"/>
      <c r="R15"/>
      <c r="S15"/>
      <c r="T15"/>
      <c r="U15"/>
      <c r="V1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0" workbookViewId="0">
      <selection activeCell="B10" sqref="B10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1</v>
      </c>
    </row>
    <row r="2" spans="1:27" ht="33" customHeight="1" thickBot="1" x14ac:dyDescent="0.25">
      <c r="A2" s="242" t="s">
        <v>37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1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1200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1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1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1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1200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1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1200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1</v>
      </c>
    </row>
    <row r="7" spans="1:27" ht="54" customHeight="1" thickBot="1" x14ac:dyDescent="0.25">
      <c r="A7" s="238" t="s">
        <v>63</v>
      </c>
      <c r="B7" s="239"/>
      <c r="C7" s="239"/>
      <c r="D7" s="240"/>
      <c r="E7" s="241">
        <f>E3-E6</f>
        <v>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1200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1200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SUMIFS(G10:G249,O10:O249,"&lt;&gt;"&amp;"",B10:B249,"&lt;&gt;"&amp;"ΑΚΥΡΩΣΗ")</f>
        <v>1200</v>
      </c>
    </row>
    <row r="10" spans="1:27" ht="87.75" customHeight="1" thickBot="1" x14ac:dyDescent="0.25">
      <c r="A10" s="152">
        <v>1</v>
      </c>
      <c r="B10" s="159" t="s">
        <v>477</v>
      </c>
      <c r="C10" s="153" t="s">
        <v>472</v>
      </c>
      <c r="D10" s="153" t="s">
        <v>486</v>
      </c>
      <c r="E10" s="153" t="s">
        <v>659</v>
      </c>
      <c r="F10" s="154">
        <v>38458</v>
      </c>
      <c r="G10" s="152">
        <v>1200</v>
      </c>
      <c r="H10" s="153" t="s">
        <v>97</v>
      </c>
      <c r="I10" s="104" t="s">
        <v>660</v>
      </c>
      <c r="J10" s="104" t="s">
        <v>64</v>
      </c>
      <c r="K10" s="103">
        <v>38427</v>
      </c>
      <c r="L10" s="103">
        <v>38458</v>
      </c>
      <c r="M10" s="103">
        <v>38458</v>
      </c>
      <c r="N10" s="124">
        <v>39833</v>
      </c>
      <c r="O10" s="124">
        <v>39969</v>
      </c>
      <c r="P10" s="103">
        <v>41114</v>
      </c>
      <c r="Q10" s="103">
        <v>43553</v>
      </c>
      <c r="R10" s="102">
        <v>1200</v>
      </c>
      <c r="S10" s="102"/>
      <c r="T10" s="102"/>
      <c r="U10" s="102"/>
      <c r="V10" s="102"/>
      <c r="W10"/>
      <c r="X10" s="93">
        <f>SUMIFS(G10:G249,P10:P249,"&lt;&gt;"&amp;"",B10:B249,"&lt;&gt;"&amp;"ΑΚΥΡΩΣΗ")</f>
        <v>1200</v>
      </c>
      <c r="AA10" s="3">
        <f>IF(R10="",(SUMIFS(G10,B10,"&lt;&gt;"&amp;"ΑΚΥΡΩΣΗ")),R10)</f>
        <v>1200</v>
      </c>
    </row>
    <row r="11" spans="1:27" x14ac:dyDescent="0.2">
      <c r="A11"/>
      <c r="B11" s="99"/>
      <c r="C11" s="99"/>
      <c r="D11" s="99"/>
      <c r="E11" s="99"/>
      <c r="F11" s="123"/>
      <c r="G11"/>
      <c r="H11"/>
      <c r="I11" s="99"/>
      <c r="J11" s="99"/>
      <c r="K11" s="123"/>
      <c r="L11" s="123"/>
      <c r="M11" s="123"/>
      <c r="N11" s="123"/>
      <c r="O11" s="123"/>
      <c r="P11" s="123"/>
      <c r="Q11" s="123"/>
      <c r="R11"/>
      <c r="S11"/>
      <c r="T11"/>
      <c r="U11"/>
      <c r="V11"/>
      <c r="W11"/>
      <c r="X11" s="67">
        <f>COUNTIFS(P10:P249,"&lt;&gt;"&amp;"",B10:B249,"&lt;&gt;"&amp;"ΑΚΥΡΩΣΗ")</f>
        <v>1</v>
      </c>
      <c r="AA11" s="3">
        <f t="shared" ref="AA11:AA54" si="0">IF(R11="",(SUMIFS(G11,B11,"&lt;&gt;"&amp;"ΑΚΥΡΩΣΗ")),R11)</f>
        <v>0</v>
      </c>
    </row>
    <row r="12" spans="1:27" x14ac:dyDescent="0.2">
      <c r="A12"/>
      <c r="B12" s="99"/>
      <c r="C12" s="99"/>
      <c r="D12" s="99"/>
      <c r="E12" s="99"/>
      <c r="F12" s="123"/>
      <c r="G12"/>
      <c r="H12" s="99"/>
      <c r="I12" s="99"/>
      <c r="J12" s="99"/>
      <c r="K12"/>
      <c r="L12"/>
      <c r="M12"/>
      <c r="N12"/>
      <c r="O12"/>
      <c r="P12"/>
      <c r="Q12"/>
      <c r="R12"/>
      <c r="S12"/>
      <c r="T12"/>
      <c r="U12"/>
      <c r="V12"/>
      <c r="W12"/>
      <c r="X12" s="102">
        <f>SUMIFS(R10:R249,P10:P249,"&lt;&gt;"&amp;"",B10:B249,"&lt;&gt;"&amp;"ΑΚΥΡΩΣΗ")</f>
        <v>1200</v>
      </c>
      <c r="AA12" s="3">
        <f t="shared" si="0"/>
        <v>0</v>
      </c>
    </row>
    <row r="13" spans="1:27" x14ac:dyDescent="0.2">
      <c r="A13"/>
      <c r="B13" s="99"/>
      <c r="C13" s="99"/>
      <c r="D13" s="99"/>
      <c r="E13" s="99"/>
      <c r="F13" s="123"/>
      <c r="G13"/>
      <c r="H13" s="99"/>
      <c r="I13" s="99"/>
      <c r="J13" s="99"/>
      <c r="K13"/>
      <c r="L13"/>
      <c r="M13"/>
      <c r="N13"/>
      <c r="O13"/>
      <c r="P13"/>
      <c r="Q13"/>
      <c r="R13"/>
      <c r="S13"/>
      <c r="T13"/>
      <c r="U13"/>
      <c r="V13"/>
      <c r="W13"/>
      <c r="X13" s="102">
        <f>COUNTIFS(Q10:Q249,"&lt;&gt;"&amp;"",B10:B249,"&lt;&gt;"&amp;"ΑΚΥΡΩΣΗ")</f>
        <v>1</v>
      </c>
      <c r="AA13" s="3">
        <f t="shared" si="0"/>
        <v>0</v>
      </c>
    </row>
    <row r="14" spans="1:27" x14ac:dyDescent="0.2">
      <c r="A14"/>
      <c r="B14" s="99"/>
      <c r="C14" s="99"/>
      <c r="D14" s="99"/>
      <c r="E14" s="99"/>
      <c r="F14" s="123"/>
      <c r="G14"/>
      <c r="H14" s="99"/>
      <c r="I14" s="99"/>
      <c r="J14" s="99"/>
      <c r="K14" s="96"/>
      <c r="L14" s="96"/>
      <c r="M14" s="96"/>
      <c r="N14" s="123"/>
      <c r="O14"/>
      <c r="P14"/>
      <c r="Q14"/>
      <c r="R14"/>
      <c r="S14"/>
      <c r="T14"/>
      <c r="U14"/>
      <c r="V14"/>
      <c r="W14" s="102"/>
      <c r="X14" s="102"/>
      <c r="AA14" s="3">
        <f t="shared" si="0"/>
        <v>0</v>
      </c>
    </row>
    <row r="15" spans="1:27" x14ac:dyDescent="0.2">
      <c r="A15"/>
      <c r="B15" s="99"/>
      <c r="C15" s="99"/>
      <c r="D15" s="99"/>
      <c r="E15" s="99"/>
      <c r="F15" s="123"/>
      <c r="G15"/>
      <c r="H15"/>
      <c r="I15" s="99"/>
      <c r="J15" s="99"/>
      <c r="K15" s="123"/>
      <c r="L15" s="123"/>
      <c r="M15" s="123"/>
      <c r="N15" s="123"/>
      <c r="O15" s="123"/>
      <c r="P15" s="123"/>
      <c r="Q15" s="123"/>
      <c r="R15"/>
      <c r="S15"/>
      <c r="T15"/>
      <c r="U15"/>
      <c r="V1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0" workbookViewId="0">
      <selection activeCell="D9" sqref="D9:F9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1</v>
      </c>
    </row>
    <row r="2" spans="1:27" ht="33" customHeight="1" thickBot="1" x14ac:dyDescent="0.25">
      <c r="A2" s="242" t="s">
        <v>38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0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800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0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1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0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800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0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0</v>
      </c>
    </row>
    <row r="7" spans="1:27" ht="54" customHeight="1" thickBot="1" x14ac:dyDescent="0.25">
      <c r="A7" s="238" t="s">
        <v>63</v>
      </c>
      <c r="B7" s="239"/>
      <c r="C7" s="239"/>
      <c r="D7" s="240"/>
      <c r="E7" s="241">
        <f>E3-E6</f>
        <v>800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8" t="s">
        <v>111</v>
      </c>
      <c r="J9" s="98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SUMIFS(G10:G249,O10:O249,"&lt;&gt;"&amp;"",B10:B249,"&lt;&gt;"&amp;"ΑΚΥΡΩΣΗ")</f>
        <v>0</v>
      </c>
    </row>
    <row r="10" spans="1:27" ht="112.5" customHeight="1" thickBot="1" x14ac:dyDescent="0.25">
      <c r="A10" s="102">
        <v>1</v>
      </c>
      <c r="B10" s="104" t="s">
        <v>131</v>
      </c>
      <c r="C10" s="104" t="s">
        <v>472</v>
      </c>
      <c r="D10" s="104" t="s">
        <v>661</v>
      </c>
      <c r="E10" s="104" t="s">
        <v>662</v>
      </c>
      <c r="F10" s="124">
        <v>40438</v>
      </c>
      <c r="G10" s="102">
        <v>800</v>
      </c>
      <c r="H10" s="104" t="s">
        <v>97</v>
      </c>
      <c r="I10" s="104" t="s">
        <v>663</v>
      </c>
      <c r="J10" s="104" t="s">
        <v>99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5" t="s">
        <v>670</v>
      </c>
      <c r="U10" s="102"/>
      <c r="V10" s="102"/>
      <c r="W10"/>
      <c r="X10" s="93">
        <f>SUMIFS(G10:G249,P10:P249,"&lt;&gt;"&amp;"",B10:B249,"&lt;&gt;"&amp;"ΑΚΥΡΩΣΗ")</f>
        <v>0</v>
      </c>
      <c r="AA10" s="3">
        <f>IF(R10="",(SUMIFS(G10,B10,"&lt;&gt;"&amp;"ΑΚΥΡΩΣΗ")),R10)</f>
        <v>0</v>
      </c>
    </row>
    <row r="11" spans="1:27" x14ac:dyDescent="0.2">
      <c r="A11"/>
      <c r="B11" s="99"/>
      <c r="C11" s="99"/>
      <c r="D11" s="99"/>
      <c r="E11" s="123"/>
      <c r="F11"/>
      <c r="G11"/>
      <c r="H11" s="99"/>
      <c r="I11" s="99"/>
      <c r="J11" s="123"/>
      <c r="K11" s="123"/>
      <c r="L11" s="123"/>
      <c r="M11" s="123"/>
      <c r="N11" s="123"/>
      <c r="O11" s="123"/>
      <c r="P11" s="123"/>
      <c r="Q11" s="123"/>
      <c r="R11"/>
      <c r="S11"/>
      <c r="T11"/>
      <c r="U11"/>
      <c r="V11"/>
      <c r="W11"/>
      <c r="X11" s="67">
        <f>COUNTIFS(P10:P249,"&lt;&gt;"&amp;"",B10:B249,"&lt;&gt;"&amp;"ΑΚΥΡΩΣΗ")</f>
        <v>0</v>
      </c>
      <c r="AA11" s="3">
        <f t="shared" ref="AA11:AA54" si="0">IF(R11="",(SUMIFS(G11,B11,"&lt;&gt;"&amp;"ΑΚΥΡΩΣΗ")),R11)</f>
        <v>0</v>
      </c>
    </row>
    <row r="12" spans="1:27" x14ac:dyDescent="0.2">
      <c r="A12"/>
      <c r="B12" s="99"/>
      <c r="C12" s="99"/>
      <c r="D12" s="99"/>
      <c r="E12" s="99"/>
      <c r="F12" s="123"/>
      <c r="G12"/>
      <c r="H12" s="99"/>
      <c r="I12" s="99"/>
      <c r="J12" s="99"/>
      <c r="K12"/>
      <c r="L12"/>
      <c r="M12"/>
      <c r="N12"/>
      <c r="O12"/>
      <c r="P12"/>
      <c r="Q12"/>
      <c r="R12"/>
      <c r="S12"/>
      <c r="T12"/>
      <c r="U12"/>
      <c r="V12"/>
      <c r="W12"/>
      <c r="X12" s="102">
        <f>SUMIFS(R10:R249,P10:P249,"&lt;&gt;"&amp;"",B10:B249,"&lt;&gt;"&amp;"ΑΚΥΡΩΣΗ")</f>
        <v>0</v>
      </c>
      <c r="AA12" s="3">
        <f t="shared" si="0"/>
        <v>0</v>
      </c>
    </row>
    <row r="13" spans="1:27" x14ac:dyDescent="0.2">
      <c r="A13"/>
      <c r="B13" s="99"/>
      <c r="C13" s="99"/>
      <c r="D13" s="99"/>
      <c r="E13" s="99"/>
      <c r="F13" s="123"/>
      <c r="G13"/>
      <c r="H13" s="99"/>
      <c r="I13" s="99"/>
      <c r="J13" s="99"/>
      <c r="K13"/>
      <c r="L13"/>
      <c r="M13"/>
      <c r="N13"/>
      <c r="O13"/>
      <c r="P13"/>
      <c r="Q13"/>
      <c r="R13"/>
      <c r="S13"/>
      <c r="T13"/>
      <c r="U13"/>
      <c r="V13"/>
      <c r="W13"/>
      <c r="X13" s="102">
        <f>COUNTIFS(Q10:Q249,"&lt;&gt;"&amp;"",B10:B249,"&lt;&gt;"&amp;"ΑΚΥΡΩΣΗ")</f>
        <v>0</v>
      </c>
      <c r="AA13" s="3">
        <f t="shared" si="0"/>
        <v>0</v>
      </c>
    </row>
    <row r="14" spans="1:27" x14ac:dyDescent="0.2">
      <c r="A14"/>
      <c r="B14" s="99"/>
      <c r="C14" s="99"/>
      <c r="D14" s="99"/>
      <c r="E14" s="99"/>
      <c r="F14" s="123"/>
      <c r="G14"/>
      <c r="H14" s="99"/>
      <c r="I14" s="99"/>
      <c r="J14" s="99"/>
      <c r="K14" s="96"/>
      <c r="L14" s="96"/>
      <c r="M14" s="96"/>
      <c r="N14" s="123"/>
      <c r="O14"/>
      <c r="P14"/>
      <c r="Q14"/>
      <c r="R14"/>
      <c r="S14"/>
      <c r="T14"/>
      <c r="U14"/>
      <c r="V14"/>
      <c r="W14" s="102"/>
      <c r="X14" s="102"/>
      <c r="AA14" s="3">
        <f t="shared" si="0"/>
        <v>0</v>
      </c>
    </row>
    <row r="15" spans="1:27" x14ac:dyDescent="0.2">
      <c r="A15"/>
      <c r="B15" s="99"/>
      <c r="C15" s="99"/>
      <c r="D15" s="99"/>
      <c r="E15" s="99"/>
      <c r="F15" s="123"/>
      <c r="G15"/>
      <c r="H15"/>
      <c r="I15" s="99"/>
      <c r="J15" s="99"/>
      <c r="K15" s="123"/>
      <c r="L15" s="123"/>
      <c r="M15" s="123"/>
      <c r="N15" s="123"/>
      <c r="O15" s="123"/>
      <c r="P15" s="123"/>
      <c r="Q15" s="123"/>
      <c r="R15"/>
      <c r="S15"/>
      <c r="T15"/>
      <c r="U15"/>
      <c r="V1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view="pageBreakPreview" zoomScale="60" zoomScaleNormal="75" workbookViewId="0">
      <pane ySplit="8" topLeftCell="A18" activePane="bottomLeft" state="frozen"/>
      <selection pane="bottomLeft" activeCell="B25" sqref="B25:B27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19" style="2" customWidth="1"/>
    <col min="5" max="5" width="16.140625" style="2" customWidth="1"/>
    <col min="6" max="6" width="13" style="3" customWidth="1"/>
    <col min="7" max="7" width="11.42578125" style="3" customWidth="1"/>
    <col min="8" max="8" width="16.28515625" style="3" customWidth="1"/>
    <col min="9" max="9" width="20.85546875" style="3" customWidth="1"/>
    <col min="10" max="10" width="14.5703125" style="3" customWidth="1"/>
    <col min="11" max="12" width="16.28515625" style="3" customWidth="1"/>
    <col min="13" max="13" width="16" style="3" customWidth="1"/>
    <col min="14" max="14" width="20.85546875" style="3" customWidth="1"/>
    <col min="15" max="15" width="13" style="3" customWidth="1"/>
    <col min="16" max="16" width="13.42578125" style="3" customWidth="1"/>
    <col min="17" max="17" width="19.5703125" style="3" customWidth="1"/>
    <col min="18" max="18" width="9.140625" style="3"/>
    <col min="19" max="19" width="30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6" width="0" style="3" hidden="1" customWidth="1"/>
    <col min="27" max="27" width="9.140625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COUNTIF(A10:A150,"&lt;&gt;"&amp;"")</f>
        <v>18</v>
      </c>
    </row>
    <row r="2" spans="1:27" ht="33" customHeight="1" thickBot="1" x14ac:dyDescent="0.25">
      <c r="A2" s="242" t="s">
        <v>40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COUNTIFS(K10:K264,"&lt;&gt;"&amp;"",B10:B264,"&lt;&gt;"&amp;"ΑΚΥΡΩΣΗ")</f>
        <v>17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12000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COUNTIFS(L10:L264,"&lt;&gt;"&amp;"",B10:B264,"&lt;&gt;"&amp;"ΑΚΥΡΩΣΗ")</f>
        <v>17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COUNTIF(A10:A100,"&lt;&gt;"&amp;"")</f>
        <v>18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COUNTIFS(N10:N264,"&lt;&gt;"&amp;"",B10:B264,"&lt;&gt;"&amp;"ΑΚΥΡΩΣΗ")</f>
        <v>18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SUMIF(G10:G100,"&lt;&gt;"&amp;"")</f>
        <v>16525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COUNTIFS(O10:O264,"&lt;&gt;"&amp;"",B10:B264,"&lt;&gt;"&amp;"ΑΚΥΡΩΣΗ")</f>
        <v>17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SUM(AA10:AA100)</f>
        <v>16425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W6" s="93" t="s">
        <v>70</v>
      </c>
      <c r="X6" s="93">
        <f>COUNTIFS(B10:B264,"&lt;&gt;"&amp;"",B10:B264,"&lt;&gt;"&amp;"ΑΚΥΡΩΣΗ")</f>
        <v>18</v>
      </c>
    </row>
    <row r="7" spans="1:27" ht="54" customHeight="1" thickBot="1" x14ac:dyDescent="0.25">
      <c r="A7" s="238" t="s">
        <v>63</v>
      </c>
      <c r="B7" s="239"/>
      <c r="C7" s="239"/>
      <c r="D7" s="240"/>
      <c r="E7" s="233">
        <f>E3-E6</f>
        <v>-4425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SUMIFS(G10:G264,K10:K264,"&lt;&gt;"&amp;"",B10:B264,"&lt;&gt;"&amp;"ΑΚΥΡΩΣΗ")</f>
        <v>15925</v>
      </c>
    </row>
    <row r="8" spans="1:27" ht="26.25" thickBot="1" x14ac:dyDescent="0.25">
      <c r="W8" s="94" t="s">
        <v>75</v>
      </c>
      <c r="X8" s="93">
        <f>SUMIFS(G10:G264,N10:N264,"&lt;&gt;"&amp;"",B10:B264,"&lt;&gt;"&amp;"ΑΚΥΡΩΣΗ")</f>
        <v>16525</v>
      </c>
    </row>
    <row r="9" spans="1:27" ht="105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SUMIFS(G10:G264,O10:O264,"&lt;&gt;"&amp;"",B10:B264,"&lt;&gt;"&amp;"ΑΚΥΡΩΣΗ")</f>
        <v>15925</v>
      </c>
    </row>
    <row r="10" spans="1:27" ht="64.5" thickBot="1" x14ac:dyDescent="0.25">
      <c r="A10" s="102">
        <v>1</v>
      </c>
      <c r="B10" s="104" t="s">
        <v>477</v>
      </c>
      <c r="C10" s="104" t="s">
        <v>739</v>
      </c>
      <c r="D10" s="104" t="s">
        <v>522</v>
      </c>
      <c r="E10" s="104" t="s">
        <v>523</v>
      </c>
      <c r="F10" s="124">
        <v>31818</v>
      </c>
      <c r="G10" s="102">
        <v>300</v>
      </c>
      <c r="H10" s="102"/>
      <c r="I10" s="104" t="s">
        <v>480</v>
      </c>
      <c r="J10" s="104" t="s">
        <v>64</v>
      </c>
      <c r="K10" s="124">
        <v>31818</v>
      </c>
      <c r="L10" s="124">
        <v>31818</v>
      </c>
      <c r="M10" s="124">
        <v>31818</v>
      </c>
      <c r="N10" s="124">
        <v>31818</v>
      </c>
      <c r="O10" s="124">
        <v>31818</v>
      </c>
      <c r="P10" s="124">
        <v>40662</v>
      </c>
      <c r="Q10" s="124">
        <v>32688</v>
      </c>
      <c r="R10" s="102">
        <v>300</v>
      </c>
      <c r="S10" s="102"/>
      <c r="T10" s="102"/>
      <c r="U10" s="102"/>
      <c r="V10" s="102"/>
      <c r="W10" s="66" t="s">
        <v>90</v>
      </c>
      <c r="X10" s="93">
        <f>SUMIFS(G10:G249,P10:P249,"&lt;&gt;"&amp;"",B10:B249,"&lt;&gt;"&amp;"ΑΚΥΡΩΣΗ")</f>
        <v>15925</v>
      </c>
      <c r="AA10" s="3">
        <f>IF(R10="",(SUMIFS(G10,B10,"&lt;&gt;"&amp;"ΑΚΥΡΩΣΗ")),R10)</f>
        <v>300</v>
      </c>
    </row>
    <row r="11" spans="1:27" ht="63.75" x14ac:dyDescent="0.2">
      <c r="A11" s="102">
        <v>2</v>
      </c>
      <c r="B11" s="104" t="s">
        <v>477</v>
      </c>
      <c r="C11" s="104" t="s">
        <v>739</v>
      </c>
      <c r="D11" s="104" t="s">
        <v>524</v>
      </c>
      <c r="E11" s="104" t="s">
        <v>525</v>
      </c>
      <c r="F11" s="124">
        <v>34928</v>
      </c>
      <c r="G11" s="102">
        <v>150</v>
      </c>
      <c r="H11" s="102"/>
      <c r="I11" s="104" t="s">
        <v>480</v>
      </c>
      <c r="J11" s="104" t="s">
        <v>64</v>
      </c>
      <c r="K11" s="124">
        <v>34928</v>
      </c>
      <c r="L11" s="124">
        <v>34928</v>
      </c>
      <c r="M11" s="124">
        <v>34928</v>
      </c>
      <c r="N11" s="124">
        <v>36069</v>
      </c>
      <c r="O11" s="124">
        <v>36665</v>
      </c>
      <c r="P11" s="124">
        <v>36665</v>
      </c>
      <c r="Q11" s="124">
        <v>37911</v>
      </c>
      <c r="R11" s="102">
        <v>150</v>
      </c>
      <c r="S11" s="102"/>
      <c r="T11" s="102"/>
      <c r="U11" s="102"/>
      <c r="V11" s="102"/>
      <c r="W11"/>
      <c r="X11" s="67">
        <f>COUNTIFS(P10:P249,"&lt;&gt;"&amp;"",B10:B249,"&lt;&gt;"&amp;"ΑΚΥΡΩΣΗ")</f>
        <v>17</v>
      </c>
      <c r="AA11" s="3">
        <f t="shared" ref="AA11:AA24" si="0">IF(R11="",(SUMIFS(G11,B11,"&lt;&gt;"&amp;"ΑΚΥΡΩΣΗ")),R11)</f>
        <v>150</v>
      </c>
    </row>
    <row r="12" spans="1:27" ht="63.75" x14ac:dyDescent="0.2">
      <c r="A12" s="102">
        <v>3</v>
      </c>
      <c r="B12" s="104" t="s">
        <v>477</v>
      </c>
      <c r="C12" s="104" t="s">
        <v>739</v>
      </c>
      <c r="D12" s="104" t="s">
        <v>526</v>
      </c>
      <c r="E12" s="104" t="s">
        <v>527</v>
      </c>
      <c r="F12" s="124">
        <v>35560</v>
      </c>
      <c r="G12" s="102">
        <v>280</v>
      </c>
      <c r="H12" s="102"/>
      <c r="I12" s="104" t="s">
        <v>480</v>
      </c>
      <c r="J12" s="104" t="s">
        <v>64</v>
      </c>
      <c r="K12" s="124">
        <v>35560</v>
      </c>
      <c r="L12" s="124">
        <v>35560</v>
      </c>
      <c r="M12" s="124">
        <v>35560</v>
      </c>
      <c r="N12" s="124">
        <v>36509</v>
      </c>
      <c r="O12" s="124">
        <v>35560</v>
      </c>
      <c r="P12" s="124">
        <v>41689</v>
      </c>
      <c r="Q12" s="124">
        <v>37303</v>
      </c>
      <c r="R12" s="102">
        <v>280</v>
      </c>
      <c r="S12" s="102"/>
      <c r="T12" s="102"/>
      <c r="U12" s="102"/>
      <c r="V12" s="102"/>
      <c r="W12" s="162" t="s">
        <v>558</v>
      </c>
      <c r="X12" s="102">
        <f>SUMIFS(R10:R249,P10:P249,"&lt;&gt;"&amp;"",B10:B249,"&lt;&gt;"&amp;"ΑΚΥΡΩΣΗ")</f>
        <v>9050</v>
      </c>
      <c r="AA12" s="3">
        <f t="shared" si="0"/>
        <v>280</v>
      </c>
    </row>
    <row r="13" spans="1:27" ht="63.75" x14ac:dyDescent="0.2">
      <c r="A13" s="102">
        <v>4</v>
      </c>
      <c r="B13" s="104" t="s">
        <v>477</v>
      </c>
      <c r="C13" s="104" t="s">
        <v>739</v>
      </c>
      <c r="D13" s="104" t="s">
        <v>528</v>
      </c>
      <c r="E13" s="104" t="s">
        <v>529</v>
      </c>
      <c r="F13" s="124">
        <v>35629</v>
      </c>
      <c r="G13" s="102">
        <v>280</v>
      </c>
      <c r="H13" s="102"/>
      <c r="I13" s="104" t="s">
        <v>480</v>
      </c>
      <c r="J13" s="104" t="s">
        <v>64</v>
      </c>
      <c r="K13" s="124">
        <v>35629</v>
      </c>
      <c r="L13" s="124">
        <v>35629</v>
      </c>
      <c r="M13" s="124">
        <v>35629</v>
      </c>
      <c r="N13" s="124">
        <v>35739</v>
      </c>
      <c r="O13" s="124">
        <v>35629</v>
      </c>
      <c r="P13" s="124">
        <v>40662</v>
      </c>
      <c r="Q13" s="124">
        <v>37196</v>
      </c>
      <c r="R13" s="102">
        <v>280</v>
      </c>
      <c r="S13" s="102"/>
      <c r="T13" s="102"/>
      <c r="U13" s="102"/>
      <c r="V13" s="102"/>
      <c r="W13" s="150"/>
      <c r="X13" s="102">
        <f>COUNTIFS(Q10:Q249,"&lt;&gt;"&amp;"",B10:B249,"&lt;&gt;"&amp;"ΑΚΥΡΩΣΗ")</f>
        <v>12</v>
      </c>
      <c r="AA13" s="3">
        <f t="shared" si="0"/>
        <v>280</v>
      </c>
    </row>
    <row r="14" spans="1:27" ht="63.75" x14ac:dyDescent="0.2">
      <c r="A14" s="102">
        <v>5</v>
      </c>
      <c r="B14" s="104" t="s">
        <v>477</v>
      </c>
      <c r="C14" s="104" t="s">
        <v>739</v>
      </c>
      <c r="D14" s="104" t="s">
        <v>530</v>
      </c>
      <c r="E14" s="104" t="s">
        <v>531</v>
      </c>
      <c r="F14" s="124">
        <v>35836</v>
      </c>
      <c r="G14" s="102">
        <v>600</v>
      </c>
      <c r="H14" s="102"/>
      <c r="I14" s="104" t="s">
        <v>480</v>
      </c>
      <c r="J14" s="104" t="s">
        <v>64</v>
      </c>
      <c r="K14" s="124">
        <v>35836</v>
      </c>
      <c r="L14" s="124">
        <v>35836</v>
      </c>
      <c r="M14" s="124">
        <v>35836</v>
      </c>
      <c r="N14" s="124">
        <v>36509</v>
      </c>
      <c r="O14" s="124">
        <v>35836</v>
      </c>
      <c r="P14" s="124">
        <v>37070</v>
      </c>
      <c r="Q14" s="124">
        <v>37196</v>
      </c>
      <c r="R14" s="102">
        <v>600</v>
      </c>
      <c r="S14" s="102"/>
      <c r="T14" s="102"/>
      <c r="U14" s="102"/>
      <c r="V14" s="102"/>
      <c r="W14" s="150"/>
      <c r="X14" s="102"/>
      <c r="AA14" s="3">
        <f t="shared" si="0"/>
        <v>600</v>
      </c>
    </row>
    <row r="15" spans="1:27" ht="63.75" x14ac:dyDescent="0.2">
      <c r="A15" s="102">
        <v>6</v>
      </c>
      <c r="B15" s="104" t="s">
        <v>477</v>
      </c>
      <c r="C15" s="104" t="s">
        <v>739</v>
      </c>
      <c r="D15" s="104" t="s">
        <v>532</v>
      </c>
      <c r="E15" s="104" t="s">
        <v>533</v>
      </c>
      <c r="F15" s="124">
        <v>36237</v>
      </c>
      <c r="G15" s="102">
        <v>280</v>
      </c>
      <c r="H15" s="102"/>
      <c r="I15" s="104" t="s">
        <v>480</v>
      </c>
      <c r="J15" s="104" t="s">
        <v>64</v>
      </c>
      <c r="K15" s="124">
        <v>36237</v>
      </c>
      <c r="L15" s="124">
        <v>36237</v>
      </c>
      <c r="M15" s="124">
        <v>36237</v>
      </c>
      <c r="N15" s="124">
        <v>36360</v>
      </c>
      <c r="O15" s="124">
        <v>36237</v>
      </c>
      <c r="P15" s="124">
        <v>41689</v>
      </c>
      <c r="Q15" s="124">
        <v>37299</v>
      </c>
      <c r="R15" s="102">
        <v>280</v>
      </c>
      <c r="S15" s="102"/>
      <c r="T15" s="102"/>
      <c r="U15" s="102"/>
      <c r="V15" s="102"/>
      <c r="W15"/>
      <c r="X15"/>
      <c r="AA15" s="3">
        <f t="shared" si="0"/>
        <v>280</v>
      </c>
    </row>
    <row r="16" spans="1:27" ht="63.75" x14ac:dyDescent="0.2">
      <c r="A16" s="102">
        <v>7</v>
      </c>
      <c r="B16" s="104" t="s">
        <v>477</v>
      </c>
      <c r="C16" s="104" t="s">
        <v>739</v>
      </c>
      <c r="D16" s="104" t="s">
        <v>532</v>
      </c>
      <c r="E16" s="104" t="s">
        <v>534</v>
      </c>
      <c r="F16" s="124">
        <v>36237</v>
      </c>
      <c r="G16" s="102">
        <v>600</v>
      </c>
      <c r="H16" s="102"/>
      <c r="I16" s="104" t="s">
        <v>480</v>
      </c>
      <c r="J16" s="104" t="s">
        <v>64</v>
      </c>
      <c r="K16" s="124">
        <v>36237</v>
      </c>
      <c r="L16" s="124">
        <v>36237</v>
      </c>
      <c r="M16" s="124">
        <v>36237</v>
      </c>
      <c r="N16" s="124">
        <v>36360</v>
      </c>
      <c r="O16" s="124">
        <v>36237</v>
      </c>
      <c r="P16" s="124">
        <v>37070</v>
      </c>
      <c r="Q16" s="124">
        <v>37606</v>
      </c>
      <c r="R16" s="102">
        <v>600</v>
      </c>
      <c r="S16" s="102"/>
      <c r="T16" s="102"/>
      <c r="U16" s="102"/>
      <c r="V16" s="102"/>
      <c r="W16"/>
      <c r="X16"/>
      <c r="AA16" s="3">
        <f t="shared" si="0"/>
        <v>600</v>
      </c>
    </row>
    <row r="17" spans="1:27" ht="63.75" x14ac:dyDescent="0.2">
      <c r="A17" s="102">
        <v>8</v>
      </c>
      <c r="B17" s="104" t="s">
        <v>477</v>
      </c>
      <c r="C17" s="104" t="s">
        <v>739</v>
      </c>
      <c r="D17" s="104" t="s">
        <v>530</v>
      </c>
      <c r="E17" s="104" t="s">
        <v>535</v>
      </c>
      <c r="F17" s="124">
        <v>36789</v>
      </c>
      <c r="G17" s="102">
        <v>560</v>
      </c>
      <c r="H17" s="102"/>
      <c r="I17" s="104" t="s">
        <v>480</v>
      </c>
      <c r="J17" s="104" t="s">
        <v>64</v>
      </c>
      <c r="K17" s="124">
        <v>36789</v>
      </c>
      <c r="L17" s="124">
        <v>36789</v>
      </c>
      <c r="M17" s="124">
        <v>36789</v>
      </c>
      <c r="N17" s="124">
        <v>36789</v>
      </c>
      <c r="O17" s="124">
        <v>36789</v>
      </c>
      <c r="P17" s="124">
        <v>41689</v>
      </c>
      <c r="Q17" s="124">
        <v>37307</v>
      </c>
      <c r="R17" s="102">
        <v>560</v>
      </c>
      <c r="S17" s="102"/>
      <c r="T17" s="102"/>
      <c r="U17" s="102"/>
      <c r="V17" s="102"/>
      <c r="W17"/>
      <c r="X17"/>
      <c r="AA17" s="3">
        <f t="shared" si="0"/>
        <v>560</v>
      </c>
    </row>
    <row r="18" spans="1:27" ht="63.75" x14ac:dyDescent="0.2">
      <c r="A18" s="102">
        <v>9</v>
      </c>
      <c r="B18" s="104" t="s">
        <v>477</v>
      </c>
      <c r="C18" s="104" t="s">
        <v>739</v>
      </c>
      <c r="D18" s="104" t="s">
        <v>536</v>
      </c>
      <c r="E18" s="104" t="s">
        <v>537</v>
      </c>
      <c r="F18" s="124">
        <v>38553</v>
      </c>
      <c r="G18" s="102">
        <v>600</v>
      </c>
      <c r="H18" s="102"/>
      <c r="I18" s="104" t="s">
        <v>480</v>
      </c>
      <c r="J18" s="104" t="s">
        <v>64</v>
      </c>
      <c r="K18" s="124">
        <v>38553</v>
      </c>
      <c r="L18" s="124">
        <v>38553</v>
      </c>
      <c r="M18" s="124">
        <v>38553</v>
      </c>
      <c r="N18" s="124">
        <v>38645</v>
      </c>
      <c r="O18" s="124">
        <v>39969</v>
      </c>
      <c r="P18" s="124">
        <v>40289</v>
      </c>
      <c r="Q18" s="124">
        <v>40349</v>
      </c>
      <c r="R18" s="102">
        <v>600</v>
      </c>
      <c r="S18" s="102"/>
      <c r="T18" s="102"/>
      <c r="U18" s="102"/>
      <c r="V18" s="102"/>
      <c r="AA18" s="3">
        <f t="shared" si="0"/>
        <v>600</v>
      </c>
    </row>
    <row r="19" spans="1:27" ht="25.5" x14ac:dyDescent="0.2">
      <c r="A19" s="152">
        <v>10</v>
      </c>
      <c r="B19" s="104" t="s">
        <v>87</v>
      </c>
      <c r="C19" s="104" t="s">
        <v>739</v>
      </c>
      <c r="D19" s="104" t="s">
        <v>526</v>
      </c>
      <c r="E19" s="104" t="s">
        <v>538</v>
      </c>
      <c r="F19" s="124">
        <v>38603</v>
      </c>
      <c r="G19" s="102">
        <v>800</v>
      </c>
      <c r="H19" s="104" t="s">
        <v>97</v>
      </c>
      <c r="I19" s="104" t="s">
        <v>539</v>
      </c>
      <c r="J19" s="104" t="s">
        <v>64</v>
      </c>
      <c r="K19" s="124">
        <v>43173</v>
      </c>
      <c r="L19" s="124">
        <v>43167</v>
      </c>
      <c r="M19" s="124">
        <v>43167</v>
      </c>
      <c r="N19" s="124">
        <v>43172</v>
      </c>
      <c r="O19" s="124">
        <v>43315</v>
      </c>
      <c r="P19" s="124">
        <v>43371</v>
      </c>
      <c r="Q19" s="102"/>
      <c r="R19" s="102"/>
      <c r="S19" s="102"/>
      <c r="T19" s="102"/>
      <c r="U19" s="102"/>
      <c r="V19" s="102"/>
      <c r="AA19" s="3">
        <f t="shared" si="0"/>
        <v>800</v>
      </c>
    </row>
    <row r="20" spans="1:27" ht="25.5" x14ac:dyDescent="0.2">
      <c r="A20" s="152">
        <v>11</v>
      </c>
      <c r="B20" s="104" t="s">
        <v>87</v>
      </c>
      <c r="C20" s="104" t="s">
        <v>739</v>
      </c>
      <c r="D20" s="104" t="s">
        <v>526</v>
      </c>
      <c r="E20" s="104" t="s">
        <v>540</v>
      </c>
      <c r="F20" s="124">
        <v>38625</v>
      </c>
      <c r="G20" s="102">
        <v>800</v>
      </c>
      <c r="H20" s="104" t="s">
        <v>97</v>
      </c>
      <c r="I20" s="104" t="s">
        <v>541</v>
      </c>
      <c r="J20" s="104" t="s">
        <v>64</v>
      </c>
      <c r="K20" s="124">
        <v>43173</v>
      </c>
      <c r="L20" s="124">
        <v>43167</v>
      </c>
      <c r="M20" s="124">
        <v>43167</v>
      </c>
      <c r="N20" s="124">
        <v>43277</v>
      </c>
      <c r="O20" s="124">
        <v>43315</v>
      </c>
      <c r="P20" s="124">
        <v>43371</v>
      </c>
      <c r="Q20" s="102"/>
      <c r="R20" s="102"/>
      <c r="S20" s="102"/>
      <c r="T20" s="102"/>
      <c r="U20" s="102"/>
      <c r="V20" s="102"/>
      <c r="AA20" s="3">
        <f t="shared" si="0"/>
        <v>800</v>
      </c>
    </row>
    <row r="21" spans="1:27" ht="38.25" x14ac:dyDescent="0.2">
      <c r="A21" s="102">
        <v>12</v>
      </c>
      <c r="B21" s="104" t="s">
        <v>87</v>
      </c>
      <c r="C21" s="104" t="s">
        <v>739</v>
      </c>
      <c r="D21" s="104" t="s">
        <v>542</v>
      </c>
      <c r="E21" s="104" t="s">
        <v>543</v>
      </c>
      <c r="F21" s="124">
        <v>38898</v>
      </c>
      <c r="G21" s="102">
        <v>600</v>
      </c>
      <c r="H21" s="104" t="s">
        <v>97</v>
      </c>
      <c r="I21" s="104" t="s">
        <v>544</v>
      </c>
      <c r="J21" s="104" t="s">
        <v>64</v>
      </c>
      <c r="K21" s="102"/>
      <c r="L21" s="102"/>
      <c r="M21" s="102"/>
      <c r="N21" s="124">
        <v>38898</v>
      </c>
      <c r="O21" s="102"/>
      <c r="P21" s="102"/>
      <c r="Q21" s="102"/>
      <c r="R21" s="102"/>
      <c r="S21" s="102"/>
      <c r="T21" s="102"/>
      <c r="U21" s="102"/>
      <c r="V21" s="102"/>
      <c r="AA21" s="3">
        <f t="shared" si="0"/>
        <v>600</v>
      </c>
    </row>
    <row r="22" spans="1:27" ht="25.5" x14ac:dyDescent="0.2">
      <c r="A22" s="102">
        <v>13</v>
      </c>
      <c r="B22" s="104" t="s">
        <v>706</v>
      </c>
      <c r="C22" s="104" t="s">
        <v>739</v>
      </c>
      <c r="D22" s="104" t="s">
        <v>486</v>
      </c>
      <c r="E22" s="104" t="s">
        <v>546</v>
      </c>
      <c r="F22" s="124">
        <v>39802</v>
      </c>
      <c r="G22" s="102">
        <v>2025</v>
      </c>
      <c r="H22" s="102"/>
      <c r="I22" s="104" t="s">
        <v>480</v>
      </c>
      <c r="J22" s="104" t="s">
        <v>64</v>
      </c>
      <c r="K22" s="124">
        <v>39802</v>
      </c>
      <c r="L22" s="124">
        <v>39802</v>
      </c>
      <c r="M22" s="124">
        <v>39802</v>
      </c>
      <c r="N22" s="124">
        <v>39802</v>
      </c>
      <c r="O22" s="124">
        <v>40402</v>
      </c>
      <c r="P22" s="124">
        <v>40500</v>
      </c>
      <c r="Q22" s="124">
        <v>37622</v>
      </c>
      <c r="R22" s="102">
        <v>2025</v>
      </c>
      <c r="S22" s="102"/>
      <c r="T22" s="102"/>
      <c r="U22" s="102"/>
      <c r="V22" s="102"/>
      <c r="W22" s="150"/>
      <c r="AA22" s="3">
        <f t="shared" si="0"/>
        <v>2025</v>
      </c>
    </row>
    <row r="23" spans="1:27" ht="48.75" customHeight="1" x14ac:dyDescent="0.2">
      <c r="A23" s="102">
        <v>14</v>
      </c>
      <c r="B23" s="104" t="s">
        <v>706</v>
      </c>
      <c r="C23" s="104" t="s">
        <v>739</v>
      </c>
      <c r="D23" s="104" t="s">
        <v>486</v>
      </c>
      <c r="E23" s="104" t="s">
        <v>545</v>
      </c>
      <c r="F23" s="124">
        <v>39802</v>
      </c>
      <c r="G23" s="102">
        <v>1000</v>
      </c>
      <c r="H23" s="102"/>
      <c r="I23" s="104" t="s">
        <v>480</v>
      </c>
      <c r="J23" s="104" t="s">
        <v>64</v>
      </c>
      <c r="K23" s="124">
        <v>39802</v>
      </c>
      <c r="L23" s="124">
        <v>39802</v>
      </c>
      <c r="M23" s="124">
        <v>39802</v>
      </c>
      <c r="N23" s="124">
        <v>41124</v>
      </c>
      <c r="O23" s="124">
        <v>39802</v>
      </c>
      <c r="P23" s="124">
        <v>39802</v>
      </c>
      <c r="Q23" s="124">
        <v>37622</v>
      </c>
      <c r="R23" s="102">
        <v>900</v>
      </c>
      <c r="S23" s="104" t="s">
        <v>742</v>
      </c>
      <c r="T23" s="102"/>
      <c r="U23" s="102"/>
      <c r="V23" s="102"/>
      <c r="W23" s="150"/>
      <c r="AA23" s="3">
        <f t="shared" si="0"/>
        <v>900</v>
      </c>
    </row>
    <row r="24" spans="1:27" ht="45.75" customHeight="1" x14ac:dyDescent="0.2">
      <c r="A24" s="102">
        <v>15</v>
      </c>
      <c r="B24" s="104" t="s">
        <v>706</v>
      </c>
      <c r="C24" s="104" t="s">
        <v>739</v>
      </c>
      <c r="D24" s="104" t="s">
        <v>486</v>
      </c>
      <c r="E24" s="104" t="s">
        <v>547</v>
      </c>
      <c r="F24" s="124">
        <v>39809</v>
      </c>
      <c r="G24" s="102">
        <v>2475</v>
      </c>
      <c r="H24" s="102"/>
      <c r="I24" s="104" t="s">
        <v>480</v>
      </c>
      <c r="J24" s="104" t="s">
        <v>64</v>
      </c>
      <c r="K24" s="124">
        <v>39809</v>
      </c>
      <c r="L24" s="124">
        <v>39809</v>
      </c>
      <c r="M24" s="124">
        <v>39809</v>
      </c>
      <c r="N24" s="124">
        <v>39809</v>
      </c>
      <c r="O24" s="124">
        <v>40402</v>
      </c>
      <c r="P24" s="124">
        <v>40500</v>
      </c>
      <c r="Q24" s="124">
        <v>37622</v>
      </c>
      <c r="R24" s="102">
        <v>2475</v>
      </c>
      <c r="S24" s="102"/>
      <c r="T24" s="102"/>
      <c r="U24" s="102"/>
      <c r="V24" s="102"/>
      <c r="W24" s="150"/>
      <c r="AA24" s="3">
        <f t="shared" si="0"/>
        <v>2475</v>
      </c>
    </row>
    <row r="25" spans="1:27" ht="63.75" x14ac:dyDescent="0.2">
      <c r="A25" s="102">
        <v>16</v>
      </c>
      <c r="B25" s="99" t="s">
        <v>477</v>
      </c>
      <c r="C25" s="104" t="s">
        <v>739</v>
      </c>
      <c r="D25" s="104" t="s">
        <v>486</v>
      </c>
      <c r="E25" s="104" t="s">
        <v>718</v>
      </c>
      <c r="F25" s="124">
        <v>40981</v>
      </c>
      <c r="G25" s="102">
        <v>900</v>
      </c>
      <c r="H25" s="104" t="s">
        <v>97</v>
      </c>
      <c r="I25" s="104" t="s">
        <v>719</v>
      </c>
      <c r="J25" s="104" t="s">
        <v>64</v>
      </c>
      <c r="K25" s="124">
        <v>41124</v>
      </c>
      <c r="L25" s="124">
        <v>40981</v>
      </c>
      <c r="M25" s="124">
        <v>40981</v>
      </c>
      <c r="N25" s="124">
        <v>43866</v>
      </c>
      <c r="O25" s="124">
        <v>41618</v>
      </c>
      <c r="P25" s="124">
        <v>43671</v>
      </c>
      <c r="Q25" s="102"/>
      <c r="R25" s="102"/>
      <c r="S25" s="104" t="s">
        <v>742</v>
      </c>
      <c r="T25" s="102"/>
      <c r="U25" s="102"/>
      <c r="V25" s="102"/>
      <c r="W25" s="150"/>
      <c r="AA25" s="3">
        <f t="shared" ref="AA25:AA27" si="1">IF(R25="",(SUMIFS(G25,B25,"&lt;&gt;"&amp;"ΑΚΥΡΩΣΗ",B25,"&lt;&gt;"&amp;"ΥΠΟΒΟΛΗ ΑΙΤΗΣΗΣ")),R25)</f>
        <v>900</v>
      </c>
    </row>
    <row r="26" spans="1:27" ht="63.75" x14ac:dyDescent="0.2">
      <c r="A26" s="102">
        <v>17</v>
      </c>
      <c r="B26" s="99" t="s">
        <v>477</v>
      </c>
      <c r="C26" s="104" t="s">
        <v>739</v>
      </c>
      <c r="D26" s="104" t="s">
        <v>486</v>
      </c>
      <c r="E26" s="104" t="s">
        <v>722</v>
      </c>
      <c r="F26" s="124">
        <v>41821</v>
      </c>
      <c r="G26" s="102">
        <v>2475</v>
      </c>
      <c r="H26" s="104" t="s">
        <v>97</v>
      </c>
      <c r="I26" s="104" t="s">
        <v>723</v>
      </c>
      <c r="J26" s="104" t="s">
        <v>64</v>
      </c>
      <c r="K26" s="124">
        <v>41908</v>
      </c>
      <c r="L26" s="124">
        <v>42648</v>
      </c>
      <c r="M26" s="124">
        <v>42657</v>
      </c>
      <c r="N26" s="124">
        <v>43860</v>
      </c>
      <c r="O26" s="124">
        <v>42865</v>
      </c>
      <c r="P26" s="124">
        <v>43472</v>
      </c>
      <c r="Q26" s="102"/>
      <c r="R26" s="102"/>
      <c r="S26" s="102"/>
      <c r="T26" s="102"/>
      <c r="U26" s="102"/>
      <c r="V26" s="102"/>
      <c r="W26" s="150"/>
      <c r="AA26" s="3">
        <f t="shared" si="1"/>
        <v>2475</v>
      </c>
    </row>
    <row r="27" spans="1:27" ht="37.5" customHeight="1" x14ac:dyDescent="0.2">
      <c r="A27" s="165">
        <v>18</v>
      </c>
      <c r="B27" s="99" t="s">
        <v>477</v>
      </c>
      <c r="C27" s="104" t="s">
        <v>739</v>
      </c>
      <c r="D27" s="104" t="s">
        <v>486</v>
      </c>
      <c r="E27" s="104" t="s">
        <v>720</v>
      </c>
      <c r="F27" s="124">
        <v>41821</v>
      </c>
      <c r="G27" s="102">
        <v>1800</v>
      </c>
      <c r="H27" s="104" t="s">
        <v>97</v>
      </c>
      <c r="I27" s="104" t="s">
        <v>721</v>
      </c>
      <c r="J27" s="104" t="s">
        <v>64</v>
      </c>
      <c r="K27" s="124">
        <v>41905</v>
      </c>
      <c r="L27" s="124">
        <v>42802</v>
      </c>
      <c r="M27" s="124">
        <v>42802</v>
      </c>
      <c r="N27" s="124">
        <v>43860</v>
      </c>
      <c r="O27" s="124">
        <v>42947</v>
      </c>
      <c r="P27" s="124">
        <v>43472</v>
      </c>
      <c r="Q27" s="102"/>
      <c r="R27" s="102"/>
      <c r="S27" s="102"/>
      <c r="T27" s="102"/>
      <c r="U27" s="102"/>
      <c r="V27" s="102"/>
      <c r="AA27" s="3">
        <f t="shared" si="1"/>
        <v>1800</v>
      </c>
    </row>
  </sheetData>
  <mergeCells count="12">
    <mergeCell ref="E7:M7"/>
    <mergeCell ref="A1:M1"/>
    <mergeCell ref="A2:M2"/>
    <mergeCell ref="A3:D3"/>
    <mergeCell ref="A7:D7"/>
    <mergeCell ref="A6:D6"/>
    <mergeCell ref="A4:D4"/>
    <mergeCell ref="A5:D5"/>
    <mergeCell ref="E3:M3"/>
    <mergeCell ref="E4:M4"/>
    <mergeCell ref="E5:M5"/>
    <mergeCell ref="E6:M6"/>
  </mergeCells>
  <phoneticPr fontId="0" type="noConversion"/>
  <pageMargins left="0.7" right="0.7" top="0.75" bottom="0.75" header="0.3" footer="0.3"/>
  <pageSetup paperSize="9" scale="36" fitToHeight="0" orientation="landscape" horizontalDpi="4294967294" verticalDpi="4294967294" r:id="rId1"/>
  <headerFooter alignWithMargins="0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view="pageBreakPreview" zoomScale="50" zoomScaleNormal="75" zoomScaleSheetLayoutView="30" workbookViewId="0">
      <pane ySplit="8" topLeftCell="A9" activePane="bottomLeft" state="frozen"/>
      <selection pane="bottomLeft" activeCell="G25" sqref="G25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19" style="2" customWidth="1"/>
    <col min="5" max="5" width="17.85546875" style="2" customWidth="1"/>
    <col min="6" max="6" width="17" style="3" customWidth="1"/>
    <col min="7" max="7" width="12.28515625" style="3" customWidth="1"/>
    <col min="8" max="9" width="16.28515625" style="3" customWidth="1"/>
    <col min="10" max="10" width="15.7109375" style="3" customWidth="1"/>
    <col min="11" max="13" width="16.28515625" style="3" customWidth="1"/>
    <col min="14" max="14" width="13.140625" style="3" customWidth="1"/>
    <col min="15" max="15" width="13" style="3" customWidth="1"/>
    <col min="16" max="16" width="16.85546875" style="3" customWidth="1"/>
    <col min="17" max="17" width="20.140625" style="3" customWidth="1"/>
    <col min="18" max="18" width="10.5703125" style="3" customWidth="1"/>
    <col min="19" max="19" width="30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16.85546875" style="3" hidden="1" customWidth="1"/>
    <col min="25" max="26" width="0" style="3" hidden="1" customWidth="1"/>
    <col min="27" max="27" width="9.140625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COUNTIF(A10:A150,"&lt;&gt;"&amp;"")</f>
        <v>5</v>
      </c>
    </row>
    <row r="2" spans="1:27" ht="33" customHeight="1" thickBot="1" x14ac:dyDescent="0.25">
      <c r="A2" s="242" t="s">
        <v>43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COUNTIFS(K10:K264,"&lt;&gt;"&amp;"",B10:B264,"&lt;&gt;"&amp;"ΑΚΥΡΩΣΗ")</f>
        <v>5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55000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COUNTIFS(L10:L264,"&lt;&gt;"&amp;"",B10:B264,"&lt;&gt;"&amp;"ΑΚΥΡΩΣΗ")</f>
        <v>5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COUNTIF(A10:A85,"&lt;&gt;"&amp;"")</f>
        <v>5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COUNTIFS(N10:N264,"&lt;&gt;"&amp;"",B10:B264,"&lt;&gt;"&amp;"ΑΚΥΡΩΣΗ")</f>
        <v>5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SUMIF(G10:G85,"&lt;&gt;"&amp;"")</f>
        <v>49150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COUNTIFS(O10:O264,"&lt;&gt;"&amp;"",B10:B264,"&lt;&gt;"&amp;"ΑΚΥΡΩΣΗ")</f>
        <v>5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SUM(AA10:AA14)</f>
        <v>48550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W6" s="93" t="s">
        <v>70</v>
      </c>
      <c r="X6" s="93">
        <f>COUNTIFS(B10:B264,"&lt;&gt;"&amp;"",B10:B264,"&lt;&gt;"&amp;"ΑΚΥΡΩΣΗ")</f>
        <v>5</v>
      </c>
    </row>
    <row r="7" spans="1:27" ht="54" customHeight="1" thickBot="1" x14ac:dyDescent="0.25">
      <c r="A7" s="238" t="s">
        <v>63</v>
      </c>
      <c r="B7" s="239"/>
      <c r="C7" s="239"/>
      <c r="D7" s="240"/>
      <c r="E7" s="233">
        <f>E3-E6</f>
        <v>6450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SUMIFS(G10:G264,K10:K264,"&lt;&gt;"&amp;"",B10:B264,"&lt;&gt;"&amp;"ΑΚΥΡΩΣΗ")</f>
        <v>49150</v>
      </c>
    </row>
    <row r="8" spans="1:27" ht="26.25" thickBot="1" x14ac:dyDescent="0.25">
      <c r="W8" s="94" t="s">
        <v>75</v>
      </c>
      <c r="X8" s="93">
        <f>SUMIFS(G10:G264,N10:N264,"&lt;&gt;"&amp;"",B10:B264,"&lt;&gt;"&amp;"ΑΚΥΡΩΣΗ")</f>
        <v>49150</v>
      </c>
    </row>
    <row r="9" spans="1:27" ht="75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8" t="s">
        <v>107</v>
      </c>
      <c r="F9" s="97" t="s">
        <v>108</v>
      </c>
      <c r="G9" s="97" t="s">
        <v>109</v>
      </c>
      <c r="H9" s="97" t="s">
        <v>110</v>
      </c>
      <c r="I9" s="98" t="s">
        <v>111</v>
      </c>
      <c r="J9" s="98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SUMIFS(G10:G264,O10:O264,"&lt;&gt;"&amp;"",B10:B264,"&lt;&gt;"&amp;"ΑΚΥΡΩΣΗ")</f>
        <v>49150</v>
      </c>
    </row>
    <row r="10" spans="1:27" ht="97.5" customHeight="1" thickBot="1" x14ac:dyDescent="0.25">
      <c r="A10" s="102">
        <v>1</v>
      </c>
      <c r="B10" s="104" t="s">
        <v>477</v>
      </c>
      <c r="C10" s="104" t="s">
        <v>739</v>
      </c>
      <c r="D10" s="104" t="s">
        <v>548</v>
      </c>
      <c r="E10" s="104" t="s">
        <v>549</v>
      </c>
      <c r="F10" s="124">
        <v>35530</v>
      </c>
      <c r="G10" s="102">
        <v>12000</v>
      </c>
      <c r="H10" s="102"/>
      <c r="I10" s="104" t="s">
        <v>480</v>
      </c>
      <c r="J10" s="104" t="s">
        <v>64</v>
      </c>
      <c r="K10" s="124">
        <v>35530</v>
      </c>
      <c r="L10" s="124">
        <v>35530</v>
      </c>
      <c r="M10" s="124">
        <v>35530</v>
      </c>
      <c r="N10" s="124">
        <v>35621</v>
      </c>
      <c r="O10" s="124">
        <v>37053</v>
      </c>
      <c r="P10" s="124">
        <v>37053</v>
      </c>
      <c r="Q10" s="124">
        <v>38877</v>
      </c>
      <c r="R10" s="102">
        <v>11700</v>
      </c>
      <c r="S10" s="104" t="s">
        <v>743</v>
      </c>
      <c r="T10" s="102"/>
      <c r="U10" s="102"/>
      <c r="V10" s="102"/>
      <c r="W10" s="66" t="s">
        <v>90</v>
      </c>
      <c r="X10" s="93">
        <f>SUMIFS(G10:G249,P10:P249,"&lt;&gt;"&amp;"",B10:B249,"&lt;&gt;"&amp;"ΑΚΥΡΩΣΗ")</f>
        <v>49150</v>
      </c>
      <c r="AA10" s="3">
        <f>IF(R10="",(SUMIFS(G10,B10,"&lt;&gt;"&amp;"ΑΚΥΡΩΣΗ")),R10)</f>
        <v>11700</v>
      </c>
    </row>
    <row r="11" spans="1:27" ht="85.5" customHeight="1" x14ac:dyDescent="0.2">
      <c r="A11" s="102">
        <v>2</v>
      </c>
      <c r="B11" s="104" t="s">
        <v>477</v>
      </c>
      <c r="C11" s="104" t="s">
        <v>739</v>
      </c>
      <c r="D11" s="104" t="s">
        <v>480</v>
      </c>
      <c r="E11" s="104" t="s">
        <v>550</v>
      </c>
      <c r="F11" s="124">
        <v>37570</v>
      </c>
      <c r="G11" s="102">
        <v>3300</v>
      </c>
      <c r="H11" s="102"/>
      <c r="I11" s="104" t="s">
        <v>480</v>
      </c>
      <c r="J11" s="104" t="s">
        <v>64</v>
      </c>
      <c r="K11" s="124">
        <v>37570</v>
      </c>
      <c r="L11" s="124">
        <v>37570</v>
      </c>
      <c r="M11" s="124">
        <v>37570</v>
      </c>
      <c r="N11" s="124">
        <v>37748</v>
      </c>
      <c r="O11" s="124">
        <v>38155</v>
      </c>
      <c r="P11" s="124">
        <v>38545</v>
      </c>
      <c r="Q11" s="124">
        <v>39010</v>
      </c>
      <c r="R11" s="102">
        <v>3000</v>
      </c>
      <c r="S11" s="104" t="s">
        <v>744</v>
      </c>
      <c r="T11" s="102"/>
      <c r="U11" s="102"/>
      <c r="V11" s="102"/>
      <c r="W11"/>
      <c r="X11" s="67">
        <f>COUNTIFS(P10:P249,"&lt;&gt;"&amp;"",B10:B249,"&lt;&gt;"&amp;"ΑΚΥΡΩΣΗ")</f>
        <v>5</v>
      </c>
      <c r="AA11" s="3">
        <f t="shared" ref="AA11:AA14" si="0">IF(R11="",(SUMIFS(G11,B11,"&lt;&gt;"&amp;"ΑΚΥΡΩΣΗ")),R11)</f>
        <v>3000</v>
      </c>
    </row>
    <row r="12" spans="1:27" ht="63.75" x14ac:dyDescent="0.2">
      <c r="A12" s="102">
        <v>3</v>
      </c>
      <c r="B12" s="104" t="s">
        <v>477</v>
      </c>
      <c r="C12" s="104" t="s">
        <v>739</v>
      </c>
      <c r="D12" s="104" t="s">
        <v>486</v>
      </c>
      <c r="E12" s="104" t="s">
        <v>551</v>
      </c>
      <c r="F12" s="124">
        <v>37819</v>
      </c>
      <c r="G12" s="102">
        <v>4950</v>
      </c>
      <c r="H12" s="102"/>
      <c r="I12" s="104" t="s">
        <v>480</v>
      </c>
      <c r="J12" s="104" t="s">
        <v>64</v>
      </c>
      <c r="K12" s="124">
        <v>37819</v>
      </c>
      <c r="L12" s="124">
        <v>37819</v>
      </c>
      <c r="M12" s="124">
        <v>37819</v>
      </c>
      <c r="N12" s="124">
        <v>40240</v>
      </c>
      <c r="O12" s="124">
        <v>40394</v>
      </c>
      <c r="P12" s="124">
        <v>40500</v>
      </c>
      <c r="Q12" s="124">
        <v>40851</v>
      </c>
      <c r="R12" s="102">
        <v>4950</v>
      </c>
      <c r="S12" s="102"/>
      <c r="T12" s="102"/>
      <c r="U12" s="102"/>
      <c r="V12" s="102"/>
      <c r="W12" s="162" t="s">
        <v>558</v>
      </c>
      <c r="X12" s="102">
        <f>SUMIFS(R10:R249,P10:P249,"&lt;&gt;"&amp;"",B10:B249,"&lt;&gt;"&amp;"ΑΚΥΡΩΣΗ")</f>
        <v>48550</v>
      </c>
      <c r="AA12" s="3">
        <f t="shared" si="0"/>
        <v>4950</v>
      </c>
    </row>
    <row r="13" spans="1:27" ht="63.75" x14ac:dyDescent="0.2">
      <c r="A13" s="102">
        <v>4</v>
      </c>
      <c r="B13" s="104" t="s">
        <v>477</v>
      </c>
      <c r="C13" s="104" t="s">
        <v>739</v>
      </c>
      <c r="D13" s="104" t="s">
        <v>552</v>
      </c>
      <c r="E13" s="104" t="s">
        <v>553</v>
      </c>
      <c r="F13" s="124">
        <v>38584</v>
      </c>
      <c r="G13" s="102">
        <v>11050</v>
      </c>
      <c r="H13" s="102"/>
      <c r="I13" s="104" t="s">
        <v>480</v>
      </c>
      <c r="J13" s="104" t="s">
        <v>64</v>
      </c>
      <c r="K13" s="124">
        <v>38584</v>
      </c>
      <c r="L13" s="124">
        <v>38584</v>
      </c>
      <c r="M13" s="124">
        <v>38584</v>
      </c>
      <c r="N13" s="124">
        <v>38708</v>
      </c>
      <c r="O13" s="124">
        <v>39316</v>
      </c>
      <c r="P13" s="124">
        <v>39469</v>
      </c>
      <c r="Q13" s="124">
        <v>39862</v>
      </c>
      <c r="R13" s="102">
        <v>11050</v>
      </c>
      <c r="S13" s="102"/>
      <c r="T13" s="102"/>
      <c r="U13" s="102"/>
      <c r="V13" s="102"/>
      <c r="W13" s="150"/>
      <c r="X13" s="102">
        <f>COUNTIFS(Q10:Q249,"&lt;&gt;"&amp;"",B10:B249,"&lt;&gt;"&amp;"ΑΚΥΡΩΣΗ")</f>
        <v>5</v>
      </c>
      <c r="AA13" s="3">
        <f t="shared" si="0"/>
        <v>11050</v>
      </c>
    </row>
    <row r="14" spans="1:27" ht="102" x14ac:dyDescent="0.2">
      <c r="A14" s="102">
        <v>5</v>
      </c>
      <c r="B14" s="104" t="s">
        <v>477</v>
      </c>
      <c r="C14" s="104" t="s">
        <v>739</v>
      </c>
      <c r="D14" s="104" t="s">
        <v>554</v>
      </c>
      <c r="E14" s="104" t="s">
        <v>555</v>
      </c>
      <c r="F14" s="124">
        <v>39061</v>
      </c>
      <c r="G14" s="102">
        <v>17850</v>
      </c>
      <c r="H14" s="102"/>
      <c r="I14" s="104" t="s">
        <v>480</v>
      </c>
      <c r="J14" s="104" t="s">
        <v>64</v>
      </c>
      <c r="K14" s="124">
        <v>39061</v>
      </c>
      <c r="L14" s="124">
        <v>39061</v>
      </c>
      <c r="M14" s="124">
        <v>39061</v>
      </c>
      <c r="N14" s="124">
        <v>39061</v>
      </c>
      <c r="O14" s="124">
        <v>39061</v>
      </c>
      <c r="P14" s="124">
        <v>41387</v>
      </c>
      <c r="Q14" s="124">
        <v>41657</v>
      </c>
      <c r="R14" s="102">
        <v>17850</v>
      </c>
      <c r="S14" s="102"/>
      <c r="T14" s="102"/>
      <c r="U14" s="102"/>
      <c r="V14" s="102"/>
      <c r="W14" s="150"/>
      <c r="X14" s="102"/>
      <c r="AA14" s="3">
        <f t="shared" si="0"/>
        <v>17850</v>
      </c>
    </row>
    <row r="15" spans="1:27" x14ac:dyDescent="0.2">
      <c r="A15" s="125"/>
      <c r="B15" s="125"/>
      <c r="C15" s="125"/>
      <c r="D15" s="125"/>
      <c r="E15" s="125"/>
      <c r="F15" s="126"/>
      <c r="G15" s="125"/>
      <c r="H15" s="125"/>
      <c r="I15" s="127"/>
      <c r="J15" s="125"/>
      <c r="K15" s="126"/>
      <c r="L15" s="125"/>
      <c r="M15" s="125"/>
      <c r="N15" s="125"/>
      <c r="O15" s="125"/>
      <c r="P15" s="125"/>
      <c r="Q15" s="125"/>
      <c r="R15" s="125"/>
      <c r="S15" s="127"/>
      <c r="T15" s="127"/>
      <c r="U15" s="125"/>
      <c r="V15" s="125"/>
      <c r="W15"/>
      <c r="X15"/>
      <c r="AA15" s="3">
        <f t="shared" ref="AA15:AA17" si="1">IF(R15="",(SUMIFS(G15,B15,"&lt;&gt;"&amp;"ΑΚΥΡΩΣΗ",B15,"&lt;&gt;"&amp;"ΥΠΟΒΟΛΗ ΑΙΤΗΣΗΣ")),R15)</f>
        <v>0</v>
      </c>
    </row>
    <row r="16" spans="1:27" x14ac:dyDescent="0.2">
      <c r="A16" s="125"/>
      <c r="B16" s="125"/>
      <c r="C16" s="125"/>
      <c r="D16" s="125"/>
      <c r="E16" s="125"/>
      <c r="F16" s="126"/>
      <c r="G16" s="125"/>
      <c r="H16" s="125"/>
      <c r="I16" s="127"/>
      <c r="J16" s="125"/>
      <c r="K16" s="126"/>
      <c r="L16" s="125"/>
      <c r="M16" s="125"/>
      <c r="N16" s="125"/>
      <c r="O16" s="125"/>
      <c r="P16" s="125"/>
      <c r="Q16" s="125"/>
      <c r="R16" s="125"/>
      <c r="S16" s="127"/>
      <c r="T16" s="127"/>
      <c r="U16" s="125"/>
      <c r="V16" s="125"/>
      <c r="W16"/>
      <c r="X16"/>
      <c r="AA16" s="3">
        <f t="shared" si="1"/>
        <v>0</v>
      </c>
    </row>
    <row r="17" spans="1:27" x14ac:dyDescent="0.2">
      <c r="A17" s="125"/>
      <c r="B17" s="125"/>
      <c r="C17" s="125"/>
      <c r="D17" s="125"/>
      <c r="E17" s="125"/>
      <c r="F17" s="126"/>
      <c r="G17" s="125"/>
      <c r="H17" s="125"/>
      <c r="I17" s="127"/>
      <c r="J17" s="125"/>
      <c r="K17" s="126"/>
      <c r="L17" s="125"/>
      <c r="M17" s="125"/>
      <c r="N17" s="125"/>
      <c r="O17" s="125"/>
      <c r="P17" s="125"/>
      <c r="Q17" s="125"/>
      <c r="R17" s="125"/>
      <c r="S17" s="127"/>
      <c r="T17" s="127"/>
      <c r="U17" s="125"/>
      <c r="V17" s="125"/>
      <c r="W17"/>
      <c r="X17"/>
      <c r="AA17" s="3">
        <f t="shared" si="1"/>
        <v>0</v>
      </c>
    </row>
    <row r="18" spans="1:27" ht="20.25" customHeight="1" x14ac:dyDescent="0.2">
      <c r="A18" s="125"/>
      <c r="B18" s="125"/>
      <c r="C18" s="125"/>
      <c r="D18" s="125"/>
      <c r="E18" s="125"/>
      <c r="F18" s="126"/>
      <c r="G18" s="125"/>
      <c r="H18" s="125"/>
      <c r="I18" s="127"/>
      <c r="J18" s="125"/>
      <c r="K18" s="126"/>
      <c r="L18" s="125"/>
      <c r="M18" s="125"/>
      <c r="N18" s="125"/>
      <c r="O18" s="125"/>
      <c r="P18" s="125"/>
      <c r="Q18" s="125"/>
      <c r="R18" s="125"/>
      <c r="S18" s="127"/>
      <c r="T18" s="127"/>
      <c r="U18" s="125"/>
      <c r="V18" s="125"/>
    </row>
    <row r="19" spans="1:27" x14ac:dyDescent="0.2">
      <c r="A19" s="125"/>
      <c r="B19" s="125"/>
      <c r="C19" s="125"/>
      <c r="D19" s="125"/>
      <c r="E19" s="125"/>
      <c r="F19" s="126"/>
      <c r="G19" s="125"/>
      <c r="H19" s="125"/>
      <c r="I19" s="127"/>
      <c r="J19" s="125"/>
      <c r="K19" s="126"/>
      <c r="L19" s="125"/>
      <c r="M19" s="125"/>
      <c r="N19" s="125"/>
      <c r="O19" s="125"/>
      <c r="P19" s="125"/>
      <c r="Q19" s="125"/>
      <c r="R19" s="125"/>
      <c r="S19" s="127"/>
      <c r="T19" s="127"/>
      <c r="U19" s="125"/>
      <c r="V19" s="125"/>
    </row>
    <row r="20" spans="1:27" x14ac:dyDescent="0.2">
      <c r="A20" s="125"/>
      <c r="B20" s="125"/>
      <c r="C20" s="125"/>
      <c r="D20" s="125"/>
      <c r="E20" s="125"/>
      <c r="F20" s="126"/>
      <c r="G20" s="125"/>
      <c r="H20" s="125"/>
      <c r="I20" s="127"/>
      <c r="J20" s="125"/>
      <c r="K20" s="126"/>
      <c r="L20" s="125"/>
      <c r="M20" s="125"/>
      <c r="N20" s="125"/>
      <c r="O20" s="125"/>
      <c r="P20" s="125"/>
      <c r="Q20" s="125"/>
      <c r="R20" s="125"/>
      <c r="S20" s="127"/>
      <c r="T20" s="127"/>
      <c r="U20" s="125"/>
      <c r="V20" s="125"/>
    </row>
    <row r="21" spans="1:27" x14ac:dyDescent="0.2">
      <c r="A21" s="125"/>
      <c r="B21" s="125"/>
      <c r="C21" s="125"/>
      <c r="D21" s="125"/>
      <c r="E21" s="125"/>
      <c r="F21" s="126"/>
      <c r="G21" s="125"/>
      <c r="H21" s="125"/>
      <c r="I21" s="127"/>
      <c r="J21" s="125"/>
      <c r="K21" s="126"/>
      <c r="L21" s="125"/>
      <c r="M21" s="125"/>
      <c r="N21" s="125"/>
      <c r="O21" s="125"/>
      <c r="P21" s="125"/>
      <c r="Q21" s="125"/>
      <c r="R21" s="125"/>
      <c r="S21" s="127"/>
      <c r="T21" s="127"/>
      <c r="U21" s="125"/>
      <c r="V21" s="125"/>
    </row>
    <row r="22" spans="1:27" x14ac:dyDescent="0.2">
      <c r="A22" s="125"/>
      <c r="B22" s="125"/>
      <c r="C22" s="125"/>
      <c r="D22" s="125"/>
      <c r="E22" s="125"/>
      <c r="F22" s="126"/>
      <c r="G22" s="125"/>
      <c r="H22" s="125"/>
      <c r="I22" s="127"/>
      <c r="J22" s="125"/>
      <c r="K22" s="126"/>
      <c r="L22" s="125"/>
      <c r="M22" s="125"/>
      <c r="N22" s="125"/>
      <c r="O22" s="125"/>
      <c r="P22" s="125"/>
      <c r="Q22" s="125"/>
      <c r="R22" s="125"/>
      <c r="S22" s="127"/>
      <c r="T22" s="127"/>
      <c r="U22" s="125"/>
      <c r="V22" s="125"/>
    </row>
    <row r="23" spans="1:27" x14ac:dyDescent="0.2">
      <c r="A23" s="128"/>
      <c r="B23" s="128"/>
      <c r="C23" s="128"/>
      <c r="D23" s="128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  <row r="59" spans="4:4" ht="25.5" x14ac:dyDescent="0.2">
      <c r="D59" s="2" t="s">
        <v>472</v>
      </c>
    </row>
  </sheetData>
  <mergeCells count="12">
    <mergeCell ref="A4:D4"/>
    <mergeCell ref="A1:M1"/>
    <mergeCell ref="A2:M2"/>
    <mergeCell ref="A3:D3"/>
    <mergeCell ref="E3:M3"/>
    <mergeCell ref="E4:M4"/>
    <mergeCell ref="E5:M5"/>
    <mergeCell ref="E6:M6"/>
    <mergeCell ref="E7:M7"/>
    <mergeCell ref="A5:D5"/>
    <mergeCell ref="A7:D7"/>
    <mergeCell ref="A6:D6"/>
  </mergeCells>
  <phoneticPr fontId="0" type="noConversion"/>
  <pageMargins left="0.74803149606299213" right="0.78740157480314965" top="0.98425196850393704" bottom="0.98425196850393704" header="0.51181102362204722" footer="0.51181102362204722"/>
  <pageSetup paperSize="9" scale="36" fitToHeight="0" orientation="landscape" horizontalDpi="200" verticalDpi="200" r:id="rId1"/>
  <headerFooter alignWithMargins="0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5"/>
  <sheetViews>
    <sheetView view="pageBreakPreview" zoomScale="60" zoomScaleNormal="75" workbookViewId="0">
      <pane ySplit="9" topLeftCell="A14" activePane="bottomLeft" state="frozen"/>
      <selection pane="bottomLeft" activeCell="D14" sqref="D14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6" width="9.140625" style="3" hidden="1" customWidth="1"/>
    <col min="27" max="27" width="16.5703125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47</v>
      </c>
    </row>
    <row r="2" spans="1:27" ht="33" customHeight="1" thickBot="1" x14ac:dyDescent="0.25">
      <c r="A2" s="242" t="s">
        <v>45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40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250000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40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47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COUNTIFS(N10:N60,"&lt;&gt;"&amp;"",B10:B60,"&lt;&gt;"&amp;"ΑΚΥΡΩΣΗ")</f>
        <v>41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236740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40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227920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45</v>
      </c>
    </row>
    <row r="7" spans="1:27" ht="54" customHeight="1" thickBot="1" x14ac:dyDescent="0.25">
      <c r="A7" s="238" t="s">
        <v>63</v>
      </c>
      <c r="B7" s="239"/>
      <c r="C7" s="239"/>
      <c r="D7" s="240"/>
      <c r="E7" s="241" t="s">
        <v>704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214350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217950</v>
      </c>
      <c r="AA8" s="131">
        <f>E3-AA9</f>
        <v>41530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SUMIFS(G10:G249,O10:O249,"&lt;&gt;"&amp;"",B10:B249,"&lt;&gt;"&amp;"ΑΚΥΡΩΣΗ")</f>
        <v>214350</v>
      </c>
      <c r="AA9" s="3">
        <f>200250+8220</f>
        <v>208470</v>
      </c>
    </row>
    <row r="10" spans="1:27" ht="112.5" customHeight="1" thickBot="1" x14ac:dyDescent="0.25">
      <c r="A10" s="102">
        <v>1</v>
      </c>
      <c r="B10" s="104" t="s">
        <v>477</v>
      </c>
      <c r="C10" s="104" t="s">
        <v>739</v>
      </c>
      <c r="D10" s="104" t="s">
        <v>559</v>
      </c>
      <c r="E10" s="104" t="s">
        <v>560</v>
      </c>
      <c r="F10" s="124">
        <v>33913</v>
      </c>
      <c r="G10" s="102">
        <v>500</v>
      </c>
      <c r="H10" s="102"/>
      <c r="I10" s="104" t="s">
        <v>480</v>
      </c>
      <c r="J10" s="104" t="s">
        <v>64</v>
      </c>
      <c r="K10" s="124">
        <v>33913</v>
      </c>
      <c r="L10" s="124">
        <v>33913</v>
      </c>
      <c r="M10" s="124">
        <v>33913</v>
      </c>
      <c r="N10" s="124">
        <v>34005</v>
      </c>
      <c r="O10" s="124">
        <v>38098</v>
      </c>
      <c r="P10" s="124">
        <v>34229</v>
      </c>
      <c r="Q10" s="124">
        <v>34243</v>
      </c>
      <c r="R10" s="102">
        <v>500</v>
      </c>
      <c r="S10" s="102"/>
      <c r="T10" s="102"/>
      <c r="U10" s="102"/>
      <c r="V10" s="102"/>
      <c r="W10" s="66" t="s">
        <v>90</v>
      </c>
      <c r="X10" s="93">
        <f>SUMIFS(G10:G249,P10:P249,"&lt;&gt;"&amp;"",B10:B249,"&lt;&gt;"&amp;"ΑΚΥΡΩΣΗ")</f>
        <v>214350</v>
      </c>
      <c r="AA10" s="3">
        <f>IF(R10="",(SUMIFS(G10,B10,"&lt;&gt;"&amp;"ΑΚΥΡΩΣΗ")),R10)</f>
        <v>500</v>
      </c>
    </row>
    <row r="11" spans="1:27" ht="63.75" x14ac:dyDescent="0.2">
      <c r="A11" s="102">
        <v>2</v>
      </c>
      <c r="B11" s="104" t="s">
        <v>477</v>
      </c>
      <c r="C11" s="104" t="s">
        <v>739</v>
      </c>
      <c r="D11" s="104" t="s">
        <v>561</v>
      </c>
      <c r="E11" s="104" t="s">
        <v>562</v>
      </c>
      <c r="F11" s="124">
        <v>34648</v>
      </c>
      <c r="G11" s="102">
        <v>10200</v>
      </c>
      <c r="H11" s="102"/>
      <c r="I11" s="104" t="s">
        <v>480</v>
      </c>
      <c r="J11" s="104" t="s">
        <v>64</v>
      </c>
      <c r="K11" s="124">
        <v>34648</v>
      </c>
      <c r="L11" s="124">
        <v>34648</v>
      </c>
      <c r="M11" s="124">
        <v>34648</v>
      </c>
      <c r="N11" s="124">
        <v>34991</v>
      </c>
      <c r="O11" s="124">
        <v>34648</v>
      </c>
      <c r="P11" s="124">
        <v>35318</v>
      </c>
      <c r="Q11" s="124">
        <v>35927</v>
      </c>
      <c r="R11" s="102">
        <v>9900</v>
      </c>
      <c r="S11" s="102"/>
      <c r="T11" s="102"/>
      <c r="U11" s="102"/>
      <c r="V11" s="102"/>
      <c r="W11"/>
      <c r="X11" s="67">
        <f>COUNTIFS(P10:P249,"&lt;&gt;"&amp;"",B10:B249,"&lt;&gt;"&amp;"ΑΚΥΡΩΣΗ")</f>
        <v>40</v>
      </c>
      <c r="AA11" s="3">
        <f t="shared" ref="AA11:AA53" si="0">IF(R11="",(SUMIFS(G11,B11,"&lt;&gt;"&amp;"ΑΚΥΡΩΣΗ")),R11)</f>
        <v>9900</v>
      </c>
    </row>
    <row r="12" spans="1:27" ht="63.75" x14ac:dyDescent="0.2">
      <c r="A12" s="102">
        <v>3</v>
      </c>
      <c r="B12" s="104" t="s">
        <v>477</v>
      </c>
      <c r="C12" s="104" t="s">
        <v>739</v>
      </c>
      <c r="D12" s="104" t="s">
        <v>563</v>
      </c>
      <c r="E12" s="104" t="s">
        <v>564</v>
      </c>
      <c r="F12" s="124">
        <v>34716</v>
      </c>
      <c r="G12" s="102">
        <v>4950</v>
      </c>
      <c r="H12" s="102"/>
      <c r="I12" s="104" t="s">
        <v>480</v>
      </c>
      <c r="J12" s="104" t="s">
        <v>64</v>
      </c>
      <c r="K12" s="124">
        <v>34716</v>
      </c>
      <c r="L12" s="124">
        <v>34716</v>
      </c>
      <c r="M12" s="124">
        <v>34716</v>
      </c>
      <c r="N12" s="124">
        <v>35033</v>
      </c>
      <c r="O12" s="124">
        <v>35383</v>
      </c>
      <c r="P12" s="124">
        <v>35383</v>
      </c>
      <c r="Q12" s="124">
        <v>36312</v>
      </c>
      <c r="R12" s="102">
        <v>4950</v>
      </c>
      <c r="S12" s="102"/>
      <c r="T12" s="102"/>
      <c r="U12" s="102"/>
      <c r="V12" s="102"/>
      <c r="W12" s="162" t="s">
        <v>558</v>
      </c>
      <c r="X12" s="102">
        <f>SUMIFS(R10:R249,P10:P249,"&lt;&gt;"&amp;"",B10:B249,"&lt;&gt;"&amp;"ΑΚΥΡΩΣΗ")</f>
        <v>204750</v>
      </c>
      <c r="AA12" s="3">
        <f t="shared" si="0"/>
        <v>4950</v>
      </c>
    </row>
    <row r="13" spans="1:27" ht="63.75" x14ac:dyDescent="0.2">
      <c r="A13" s="102">
        <v>4</v>
      </c>
      <c r="B13" s="104" t="s">
        <v>477</v>
      </c>
      <c r="C13" s="104" t="s">
        <v>739</v>
      </c>
      <c r="D13" s="104" t="s">
        <v>565</v>
      </c>
      <c r="E13" s="104" t="s">
        <v>566</v>
      </c>
      <c r="F13" s="124">
        <v>34741</v>
      </c>
      <c r="G13" s="102">
        <v>9900</v>
      </c>
      <c r="H13" s="102"/>
      <c r="I13" s="104" t="s">
        <v>480</v>
      </c>
      <c r="J13" s="104" t="s">
        <v>64</v>
      </c>
      <c r="K13" s="124">
        <v>34741</v>
      </c>
      <c r="L13" s="124">
        <v>34741</v>
      </c>
      <c r="M13" s="124">
        <v>34741</v>
      </c>
      <c r="N13" s="124">
        <v>34830</v>
      </c>
      <c r="O13" s="124">
        <v>35311</v>
      </c>
      <c r="P13" s="124">
        <v>35311</v>
      </c>
      <c r="Q13" s="124">
        <v>36312</v>
      </c>
      <c r="R13" s="102">
        <v>9900</v>
      </c>
      <c r="S13" s="102"/>
      <c r="T13" s="102"/>
      <c r="U13" s="102"/>
      <c r="V13" s="102"/>
      <c r="W13" s="150"/>
      <c r="X13" s="102">
        <f>COUNTIFS(Q10:Q249,"&lt;&gt;"&amp;"",B10:B249,"&lt;&gt;"&amp;"ΑΚΥΡΩΣΗ")</f>
        <v>39</v>
      </c>
      <c r="AA13" s="3">
        <f t="shared" si="0"/>
        <v>9900</v>
      </c>
    </row>
    <row r="14" spans="1:27" ht="63.75" x14ac:dyDescent="0.2">
      <c r="A14" s="102">
        <v>5</v>
      </c>
      <c r="B14" s="104" t="s">
        <v>477</v>
      </c>
      <c r="C14" s="104" t="s">
        <v>739</v>
      </c>
      <c r="D14" s="104" t="s">
        <v>567</v>
      </c>
      <c r="E14" s="104" t="s">
        <v>568</v>
      </c>
      <c r="F14" s="124">
        <v>35432</v>
      </c>
      <c r="G14" s="102">
        <v>1200</v>
      </c>
      <c r="H14" s="102"/>
      <c r="I14" s="104" t="s">
        <v>480</v>
      </c>
      <c r="J14" s="104" t="s">
        <v>64</v>
      </c>
      <c r="K14" s="124">
        <v>35432</v>
      </c>
      <c r="L14" s="124">
        <v>35432</v>
      </c>
      <c r="M14" s="124">
        <v>35432</v>
      </c>
      <c r="N14" s="124">
        <v>38208</v>
      </c>
      <c r="O14" s="124">
        <v>40973</v>
      </c>
      <c r="P14" s="124">
        <v>41005</v>
      </c>
      <c r="Q14" s="124">
        <v>41116</v>
      </c>
      <c r="R14" s="102">
        <v>1200</v>
      </c>
      <c r="S14" s="102"/>
      <c r="T14" s="102"/>
      <c r="U14" s="102"/>
      <c r="V14" s="102"/>
      <c r="W14" s="150"/>
      <c r="X14" s="102"/>
      <c r="AA14" s="3">
        <f t="shared" si="0"/>
        <v>1200</v>
      </c>
    </row>
    <row r="15" spans="1:27" ht="63.75" x14ac:dyDescent="0.2">
      <c r="A15" s="102">
        <v>6</v>
      </c>
      <c r="B15" s="104" t="s">
        <v>477</v>
      </c>
      <c r="C15" s="104" t="s">
        <v>739</v>
      </c>
      <c r="D15" s="104" t="s">
        <v>569</v>
      </c>
      <c r="E15" s="104" t="s">
        <v>570</v>
      </c>
      <c r="F15" s="124">
        <v>35432</v>
      </c>
      <c r="G15" s="102">
        <v>5000</v>
      </c>
      <c r="H15" s="102"/>
      <c r="I15" s="104" t="s">
        <v>480</v>
      </c>
      <c r="J15" s="104" t="s">
        <v>64</v>
      </c>
      <c r="K15" s="124">
        <v>35432</v>
      </c>
      <c r="L15" s="124">
        <v>35432</v>
      </c>
      <c r="M15" s="124">
        <v>35432</v>
      </c>
      <c r="N15" s="124">
        <v>35432</v>
      </c>
      <c r="O15" s="124">
        <v>35432</v>
      </c>
      <c r="P15" s="124">
        <v>41005</v>
      </c>
      <c r="Q15" s="124">
        <v>36510</v>
      </c>
      <c r="R15" s="102">
        <v>5000</v>
      </c>
      <c r="S15" s="102"/>
      <c r="T15" s="102"/>
      <c r="U15" s="102"/>
      <c r="V15" s="102"/>
      <c r="W15"/>
      <c r="X15"/>
      <c r="AA15" s="3">
        <f t="shared" si="0"/>
        <v>5000</v>
      </c>
    </row>
    <row r="16" spans="1:27" ht="126.75" customHeight="1" x14ac:dyDescent="0.2">
      <c r="A16" s="102">
        <v>7</v>
      </c>
      <c r="B16" s="104" t="s">
        <v>477</v>
      </c>
      <c r="C16" s="104" t="s">
        <v>739</v>
      </c>
      <c r="D16" s="104" t="s">
        <v>571</v>
      </c>
      <c r="E16" s="104" t="s">
        <v>572</v>
      </c>
      <c r="F16" s="124">
        <v>35499</v>
      </c>
      <c r="G16" s="102">
        <v>10000</v>
      </c>
      <c r="H16" s="102"/>
      <c r="I16" s="104" t="s">
        <v>480</v>
      </c>
      <c r="J16" s="104" t="s">
        <v>64</v>
      </c>
      <c r="K16" s="124">
        <v>35499</v>
      </c>
      <c r="L16" s="124">
        <v>35499</v>
      </c>
      <c r="M16" s="124">
        <v>35499</v>
      </c>
      <c r="N16" s="124">
        <v>38952</v>
      </c>
      <c r="O16" s="124">
        <v>35499</v>
      </c>
      <c r="P16" s="124">
        <v>41698</v>
      </c>
      <c r="Q16" s="124">
        <v>36510</v>
      </c>
      <c r="R16" s="102">
        <v>10000</v>
      </c>
      <c r="S16" s="102"/>
      <c r="T16" s="102"/>
      <c r="U16" s="102"/>
      <c r="V16" s="102"/>
      <c r="W16"/>
      <c r="X16"/>
      <c r="AA16" s="3">
        <f t="shared" si="0"/>
        <v>10000</v>
      </c>
    </row>
    <row r="17" spans="1:27" ht="63.75" x14ac:dyDescent="0.2">
      <c r="A17" s="102">
        <v>8</v>
      </c>
      <c r="B17" s="104" t="s">
        <v>477</v>
      </c>
      <c r="C17" s="104" t="s">
        <v>739</v>
      </c>
      <c r="D17" s="104" t="s">
        <v>579</v>
      </c>
      <c r="E17" s="104" t="s">
        <v>702</v>
      </c>
      <c r="F17" s="124">
        <v>36959</v>
      </c>
      <c r="G17" s="102">
        <v>3000</v>
      </c>
      <c r="H17" s="104" t="s">
        <v>97</v>
      </c>
      <c r="I17" s="104" t="s">
        <v>703</v>
      </c>
      <c r="J17" s="104" t="s">
        <v>64</v>
      </c>
      <c r="K17" s="124">
        <v>43423</v>
      </c>
      <c r="L17" s="124">
        <v>43423</v>
      </c>
      <c r="M17" s="124">
        <v>43423</v>
      </c>
      <c r="N17" s="124">
        <v>43424</v>
      </c>
      <c r="O17" s="124">
        <v>43431</v>
      </c>
      <c r="P17" s="124">
        <v>43451</v>
      </c>
      <c r="Q17" s="124">
        <v>44091</v>
      </c>
      <c r="R17" s="102">
        <v>3000</v>
      </c>
      <c r="S17" s="102"/>
      <c r="T17" s="102"/>
      <c r="U17" s="102"/>
      <c r="V17" s="102"/>
      <c r="W17"/>
      <c r="X17"/>
      <c r="AA17" s="3">
        <f t="shared" si="0"/>
        <v>3000</v>
      </c>
    </row>
    <row r="18" spans="1:27" ht="25.5" x14ac:dyDescent="0.2">
      <c r="A18" s="102">
        <v>9</v>
      </c>
      <c r="B18" s="104" t="s">
        <v>432</v>
      </c>
      <c r="C18" s="104" t="s">
        <v>739</v>
      </c>
      <c r="D18" s="104" t="s">
        <v>573</v>
      </c>
      <c r="E18" s="104" t="s">
        <v>574</v>
      </c>
      <c r="F18" s="124">
        <v>36959</v>
      </c>
      <c r="G18" s="102">
        <v>4620</v>
      </c>
      <c r="H18" s="104" t="s">
        <v>97</v>
      </c>
      <c r="I18" s="104" t="s">
        <v>575</v>
      </c>
      <c r="J18" s="104" t="s">
        <v>99</v>
      </c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/>
      <c r="X18"/>
      <c r="AA18" s="3">
        <f t="shared" si="0"/>
        <v>4620</v>
      </c>
    </row>
    <row r="19" spans="1:27" ht="25.5" x14ac:dyDescent="0.2">
      <c r="A19" s="102">
        <v>10</v>
      </c>
      <c r="B19" s="104" t="s">
        <v>92</v>
      </c>
      <c r="C19" s="104" t="s">
        <v>739</v>
      </c>
      <c r="D19" s="104" t="s">
        <v>576</v>
      </c>
      <c r="E19" s="104" t="s">
        <v>577</v>
      </c>
      <c r="F19" s="124">
        <v>36959</v>
      </c>
      <c r="G19" s="102">
        <v>4250</v>
      </c>
      <c r="H19" s="104" t="s">
        <v>97</v>
      </c>
      <c r="I19" s="104" t="s">
        <v>578</v>
      </c>
      <c r="J19" s="104" t="s">
        <v>99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/>
      <c r="X19"/>
      <c r="AA19" s="3">
        <f t="shared" si="0"/>
        <v>4250</v>
      </c>
    </row>
    <row r="20" spans="1:27" ht="63.75" x14ac:dyDescent="0.2">
      <c r="A20" s="102">
        <v>11</v>
      </c>
      <c r="B20" s="104" t="s">
        <v>131</v>
      </c>
      <c r="C20" s="104" t="s">
        <v>739</v>
      </c>
      <c r="D20" s="104" t="s">
        <v>579</v>
      </c>
      <c r="E20" s="104" t="s">
        <v>577</v>
      </c>
      <c r="F20" s="124">
        <v>36959</v>
      </c>
      <c r="G20" s="102">
        <v>4620</v>
      </c>
      <c r="H20" s="104" t="s">
        <v>97</v>
      </c>
      <c r="I20" s="104" t="s">
        <v>580</v>
      </c>
      <c r="J20" s="104" t="s">
        <v>99</v>
      </c>
      <c r="K20" s="102"/>
      <c r="L20" s="102"/>
      <c r="M20" s="102"/>
      <c r="N20" s="124">
        <v>42880</v>
      </c>
      <c r="O20" s="102"/>
      <c r="P20" s="102"/>
      <c r="Q20" s="102"/>
      <c r="R20" s="102"/>
      <c r="S20" s="102"/>
      <c r="T20" s="104" t="s">
        <v>701</v>
      </c>
      <c r="U20" s="102"/>
      <c r="V20" s="124">
        <v>43423.693159722221</v>
      </c>
      <c r="W20"/>
      <c r="X20"/>
      <c r="AA20" s="3">
        <f t="shared" si="0"/>
        <v>0</v>
      </c>
    </row>
    <row r="21" spans="1:27" ht="63.75" x14ac:dyDescent="0.2">
      <c r="A21" s="102">
        <v>12</v>
      </c>
      <c r="B21" s="104" t="s">
        <v>477</v>
      </c>
      <c r="C21" s="104" t="s">
        <v>739</v>
      </c>
      <c r="D21" s="104" t="s">
        <v>552</v>
      </c>
      <c r="E21" s="104" t="s">
        <v>581</v>
      </c>
      <c r="F21" s="124">
        <v>37143</v>
      </c>
      <c r="G21" s="102">
        <v>5950</v>
      </c>
      <c r="H21" s="102"/>
      <c r="I21" s="104" t="s">
        <v>480</v>
      </c>
      <c r="J21" s="104" t="s">
        <v>64</v>
      </c>
      <c r="K21" s="124">
        <v>37143</v>
      </c>
      <c r="L21" s="124">
        <v>37143</v>
      </c>
      <c r="M21" s="124">
        <v>37143</v>
      </c>
      <c r="N21" s="124">
        <v>38132</v>
      </c>
      <c r="O21" s="124">
        <v>38280</v>
      </c>
      <c r="P21" s="124">
        <v>37826</v>
      </c>
      <c r="Q21" s="124">
        <v>38294</v>
      </c>
      <c r="R21" s="102">
        <v>5950</v>
      </c>
      <c r="S21" s="102"/>
      <c r="T21" s="102"/>
      <c r="U21" s="102"/>
      <c r="V21" s="102"/>
      <c r="W21"/>
      <c r="X21"/>
      <c r="AA21" s="3">
        <f t="shared" si="0"/>
        <v>5950</v>
      </c>
    </row>
    <row r="22" spans="1:27" ht="63.75" x14ac:dyDescent="0.2">
      <c r="A22" s="102">
        <v>13</v>
      </c>
      <c r="B22" s="104" t="s">
        <v>477</v>
      </c>
      <c r="C22" s="104" t="s">
        <v>739</v>
      </c>
      <c r="D22" s="104" t="s">
        <v>582</v>
      </c>
      <c r="E22" s="104" t="s">
        <v>583</v>
      </c>
      <c r="F22" s="124">
        <v>37146</v>
      </c>
      <c r="G22" s="102">
        <v>4500</v>
      </c>
      <c r="H22" s="102"/>
      <c r="I22" s="104" t="s">
        <v>480</v>
      </c>
      <c r="J22" s="104" t="s">
        <v>64</v>
      </c>
      <c r="K22" s="124">
        <v>37146</v>
      </c>
      <c r="L22" s="124">
        <v>37146</v>
      </c>
      <c r="M22" s="124">
        <v>37146</v>
      </c>
      <c r="N22" s="124">
        <v>37146</v>
      </c>
      <c r="O22" s="124">
        <v>38280</v>
      </c>
      <c r="P22" s="124">
        <v>38561</v>
      </c>
      <c r="Q22" s="124">
        <v>38737</v>
      </c>
      <c r="R22" s="102">
        <v>4500</v>
      </c>
      <c r="S22" s="102"/>
      <c r="T22" s="102"/>
      <c r="U22" s="102"/>
      <c r="V22" s="102"/>
      <c r="W22"/>
      <c r="X22"/>
      <c r="AA22" s="3">
        <f t="shared" si="0"/>
        <v>4500</v>
      </c>
    </row>
    <row r="23" spans="1:27" ht="63.75" x14ac:dyDescent="0.2">
      <c r="A23" s="102">
        <v>14</v>
      </c>
      <c r="B23" s="104" t="s">
        <v>477</v>
      </c>
      <c r="C23" s="104" t="s">
        <v>739</v>
      </c>
      <c r="D23" s="104" t="s">
        <v>561</v>
      </c>
      <c r="E23" s="104" t="s">
        <v>584</v>
      </c>
      <c r="F23" s="124">
        <v>37181</v>
      </c>
      <c r="G23" s="102">
        <v>3000</v>
      </c>
      <c r="H23" s="102"/>
      <c r="I23" s="104" t="s">
        <v>480</v>
      </c>
      <c r="J23" s="104" t="s">
        <v>64</v>
      </c>
      <c r="K23" s="124">
        <v>37181</v>
      </c>
      <c r="L23" s="124">
        <v>37181</v>
      </c>
      <c r="M23" s="124">
        <v>37181</v>
      </c>
      <c r="N23" s="124">
        <v>37181</v>
      </c>
      <c r="O23" s="124">
        <v>37886</v>
      </c>
      <c r="P23" s="124">
        <v>35318</v>
      </c>
      <c r="Q23" s="124">
        <v>38121</v>
      </c>
      <c r="R23" s="102">
        <v>3000</v>
      </c>
      <c r="S23" s="102"/>
      <c r="T23" s="102"/>
      <c r="U23" s="102"/>
      <c r="V23" s="102"/>
      <c r="W23"/>
      <c r="X23"/>
      <c r="AA23" s="3">
        <f t="shared" si="0"/>
        <v>3000</v>
      </c>
    </row>
    <row r="24" spans="1:27" ht="63.75" x14ac:dyDescent="0.2">
      <c r="A24" s="102">
        <v>15</v>
      </c>
      <c r="B24" s="104" t="s">
        <v>477</v>
      </c>
      <c r="C24" s="104" t="s">
        <v>739</v>
      </c>
      <c r="D24" s="104" t="s">
        <v>585</v>
      </c>
      <c r="E24" s="104" t="s">
        <v>586</v>
      </c>
      <c r="F24" s="124">
        <v>37321</v>
      </c>
      <c r="G24" s="102">
        <v>2700</v>
      </c>
      <c r="H24" s="102"/>
      <c r="I24" s="104" t="s">
        <v>480</v>
      </c>
      <c r="J24" s="104" t="s">
        <v>64</v>
      </c>
      <c r="K24" s="124">
        <v>37321</v>
      </c>
      <c r="L24" s="124">
        <v>37321</v>
      </c>
      <c r="M24" s="124">
        <v>37321</v>
      </c>
      <c r="N24" s="124">
        <v>37413</v>
      </c>
      <c r="O24" s="124">
        <v>37918</v>
      </c>
      <c r="P24" s="124">
        <v>38022</v>
      </c>
      <c r="Q24" s="124">
        <v>38670</v>
      </c>
      <c r="R24" s="102">
        <v>2700</v>
      </c>
      <c r="S24" s="102"/>
      <c r="T24" s="102"/>
      <c r="U24" s="102"/>
      <c r="V24" s="102"/>
      <c r="W24"/>
      <c r="X24"/>
      <c r="AA24" s="3">
        <f t="shared" si="0"/>
        <v>2700</v>
      </c>
    </row>
    <row r="25" spans="1:27" ht="63.75" x14ac:dyDescent="0.2">
      <c r="A25" s="102">
        <v>16</v>
      </c>
      <c r="B25" s="104" t="s">
        <v>477</v>
      </c>
      <c r="C25" s="104" t="s">
        <v>739</v>
      </c>
      <c r="D25" s="104" t="s">
        <v>587</v>
      </c>
      <c r="E25" s="104" t="s">
        <v>588</v>
      </c>
      <c r="F25" s="124">
        <v>37457</v>
      </c>
      <c r="G25" s="102">
        <v>3000</v>
      </c>
      <c r="H25" s="102"/>
      <c r="I25" s="104" t="s">
        <v>480</v>
      </c>
      <c r="J25" s="104" t="s">
        <v>64</v>
      </c>
      <c r="K25" s="124">
        <v>37457</v>
      </c>
      <c r="L25" s="124">
        <v>37457</v>
      </c>
      <c r="M25" s="124">
        <v>37457</v>
      </c>
      <c r="N25" s="124">
        <v>38142</v>
      </c>
      <c r="O25" s="124">
        <v>38224</v>
      </c>
      <c r="P25" s="124">
        <v>37894</v>
      </c>
      <c r="Q25" s="124">
        <v>37827</v>
      </c>
      <c r="R25" s="102">
        <v>3000</v>
      </c>
      <c r="S25" s="102"/>
      <c r="T25" s="102"/>
      <c r="U25" s="102"/>
      <c r="V25" s="102"/>
      <c r="W25"/>
      <c r="X25"/>
      <c r="AA25" s="3">
        <f t="shared" si="0"/>
        <v>3000</v>
      </c>
    </row>
    <row r="26" spans="1:27" ht="63.75" x14ac:dyDescent="0.2">
      <c r="A26" s="102">
        <v>17</v>
      </c>
      <c r="B26" s="104" t="s">
        <v>477</v>
      </c>
      <c r="C26" s="104" t="s">
        <v>739</v>
      </c>
      <c r="D26" s="104" t="s">
        <v>589</v>
      </c>
      <c r="E26" s="104" t="s">
        <v>590</v>
      </c>
      <c r="F26" s="124">
        <v>37510</v>
      </c>
      <c r="G26" s="102">
        <v>2500</v>
      </c>
      <c r="H26" s="102"/>
      <c r="I26" s="104" t="s">
        <v>480</v>
      </c>
      <c r="J26" s="104" t="s">
        <v>64</v>
      </c>
      <c r="K26" s="124">
        <v>37510</v>
      </c>
      <c r="L26" s="124">
        <v>37510</v>
      </c>
      <c r="M26" s="124">
        <v>37510</v>
      </c>
      <c r="N26" s="124">
        <v>37510</v>
      </c>
      <c r="O26" s="124">
        <v>38000</v>
      </c>
      <c r="P26" s="124">
        <v>38048</v>
      </c>
      <c r="Q26" s="124">
        <v>38226</v>
      </c>
      <c r="R26" s="102">
        <v>2500</v>
      </c>
      <c r="S26" s="102"/>
      <c r="T26" s="102"/>
      <c r="U26" s="102"/>
      <c r="V26" s="102"/>
      <c r="W26"/>
      <c r="X26"/>
      <c r="AA26" s="3">
        <f t="shared" si="0"/>
        <v>2500</v>
      </c>
    </row>
    <row r="27" spans="1:27" ht="63.75" x14ac:dyDescent="0.2">
      <c r="A27" s="102">
        <v>18</v>
      </c>
      <c r="B27" s="104" t="s">
        <v>477</v>
      </c>
      <c r="C27" s="104" t="s">
        <v>739</v>
      </c>
      <c r="D27" s="104" t="s">
        <v>591</v>
      </c>
      <c r="E27" s="104" t="s">
        <v>592</v>
      </c>
      <c r="F27" s="124">
        <v>37906</v>
      </c>
      <c r="G27" s="102">
        <v>11900</v>
      </c>
      <c r="H27" s="102"/>
      <c r="I27" s="104" t="s">
        <v>480</v>
      </c>
      <c r="J27" s="104" t="s">
        <v>64</v>
      </c>
      <c r="K27" s="124">
        <v>37906</v>
      </c>
      <c r="L27" s="124">
        <v>37906</v>
      </c>
      <c r="M27" s="124">
        <v>37906</v>
      </c>
      <c r="N27" s="124">
        <v>37906</v>
      </c>
      <c r="O27" s="124">
        <v>38258</v>
      </c>
      <c r="P27" s="124">
        <v>38279</v>
      </c>
      <c r="Q27" s="124">
        <v>38614</v>
      </c>
      <c r="R27" s="102">
        <v>11900</v>
      </c>
      <c r="S27" s="102"/>
      <c r="T27" s="102"/>
      <c r="U27" s="102"/>
      <c r="V27" s="102"/>
      <c r="W27"/>
      <c r="X27"/>
      <c r="AA27" s="3">
        <f t="shared" si="0"/>
        <v>11900</v>
      </c>
    </row>
    <row r="28" spans="1:27" ht="63.75" x14ac:dyDescent="0.2">
      <c r="A28" s="102">
        <v>19</v>
      </c>
      <c r="B28" s="104" t="s">
        <v>477</v>
      </c>
      <c r="C28" s="104" t="s">
        <v>739</v>
      </c>
      <c r="D28" s="104" t="s">
        <v>593</v>
      </c>
      <c r="E28" s="104" t="s">
        <v>594</v>
      </c>
      <c r="F28" s="124">
        <v>37952</v>
      </c>
      <c r="G28" s="102">
        <v>5250</v>
      </c>
      <c r="H28" s="102"/>
      <c r="I28" s="104" t="s">
        <v>480</v>
      </c>
      <c r="J28" s="104" t="s">
        <v>64</v>
      </c>
      <c r="K28" s="124">
        <v>37952</v>
      </c>
      <c r="L28" s="124">
        <v>37952</v>
      </c>
      <c r="M28" s="124">
        <v>37952</v>
      </c>
      <c r="N28" s="124">
        <v>38736</v>
      </c>
      <c r="O28" s="124">
        <v>38434</v>
      </c>
      <c r="P28" s="124">
        <v>38561</v>
      </c>
      <c r="Q28" s="124">
        <v>39059</v>
      </c>
      <c r="R28" s="102">
        <v>5250</v>
      </c>
      <c r="S28" s="102"/>
      <c r="T28" s="102"/>
      <c r="U28" s="102"/>
      <c r="V28" s="102"/>
      <c r="W28"/>
      <c r="X28"/>
      <c r="AA28" s="3">
        <f t="shared" si="0"/>
        <v>5250</v>
      </c>
    </row>
    <row r="29" spans="1:27" ht="63.75" x14ac:dyDescent="0.2">
      <c r="A29" s="102">
        <v>20</v>
      </c>
      <c r="B29" s="104" t="s">
        <v>477</v>
      </c>
      <c r="C29" s="104" t="s">
        <v>739</v>
      </c>
      <c r="D29" s="104" t="s">
        <v>595</v>
      </c>
      <c r="E29" s="104" t="s">
        <v>597</v>
      </c>
      <c r="F29" s="124">
        <v>37958</v>
      </c>
      <c r="G29" s="102">
        <v>5400</v>
      </c>
      <c r="H29" s="102"/>
      <c r="I29" s="104" t="s">
        <v>480</v>
      </c>
      <c r="J29" s="104" t="s">
        <v>64</v>
      </c>
      <c r="K29" s="124">
        <v>37958</v>
      </c>
      <c r="L29" s="124">
        <v>37958</v>
      </c>
      <c r="M29" s="124">
        <v>37958</v>
      </c>
      <c r="N29" s="124">
        <v>38049</v>
      </c>
      <c r="O29" s="124">
        <v>38561</v>
      </c>
      <c r="P29" s="124">
        <v>38713</v>
      </c>
      <c r="Q29" s="124">
        <v>39356</v>
      </c>
      <c r="R29" s="102">
        <v>5400</v>
      </c>
      <c r="S29" s="102"/>
      <c r="T29" s="102"/>
      <c r="U29" s="102"/>
      <c r="V29" s="102"/>
      <c r="W29"/>
      <c r="X29"/>
      <c r="AA29" s="3">
        <f t="shared" si="0"/>
        <v>5400</v>
      </c>
    </row>
    <row r="30" spans="1:27" ht="63.75" x14ac:dyDescent="0.2">
      <c r="A30" s="102">
        <v>21</v>
      </c>
      <c r="B30" s="104" t="s">
        <v>477</v>
      </c>
      <c r="C30" s="104" t="s">
        <v>739</v>
      </c>
      <c r="D30" s="104" t="s">
        <v>595</v>
      </c>
      <c r="E30" s="104" t="s">
        <v>596</v>
      </c>
      <c r="F30" s="124">
        <v>37958</v>
      </c>
      <c r="G30" s="102">
        <v>5400</v>
      </c>
      <c r="H30" s="102"/>
      <c r="I30" s="104" t="s">
        <v>480</v>
      </c>
      <c r="J30" s="104" t="s">
        <v>64</v>
      </c>
      <c r="K30" s="124">
        <v>37958</v>
      </c>
      <c r="L30" s="124">
        <v>37958</v>
      </c>
      <c r="M30" s="124">
        <v>37958</v>
      </c>
      <c r="N30" s="124">
        <v>38049</v>
      </c>
      <c r="O30" s="124">
        <v>38561</v>
      </c>
      <c r="P30" s="124">
        <v>38713</v>
      </c>
      <c r="Q30" s="124">
        <v>39269</v>
      </c>
      <c r="R30" s="102">
        <v>5400</v>
      </c>
      <c r="S30" s="102"/>
      <c r="T30" s="102"/>
      <c r="U30" s="102"/>
      <c r="V30" s="102"/>
      <c r="W30"/>
      <c r="X30"/>
      <c r="AA30" s="3">
        <f t="shared" si="0"/>
        <v>5400</v>
      </c>
    </row>
    <row r="31" spans="1:27" ht="63.75" x14ac:dyDescent="0.2">
      <c r="A31" s="102">
        <v>22</v>
      </c>
      <c r="B31" s="104" t="s">
        <v>477</v>
      </c>
      <c r="C31" s="104" t="s">
        <v>739</v>
      </c>
      <c r="D31" s="104" t="s">
        <v>598</v>
      </c>
      <c r="E31" s="104" t="s">
        <v>599</v>
      </c>
      <c r="F31" s="124">
        <v>37959</v>
      </c>
      <c r="G31" s="102">
        <v>9350</v>
      </c>
      <c r="H31" s="102"/>
      <c r="I31" s="104" t="s">
        <v>480</v>
      </c>
      <c r="J31" s="104" t="s">
        <v>64</v>
      </c>
      <c r="K31" s="124">
        <v>37959</v>
      </c>
      <c r="L31" s="124">
        <v>37959</v>
      </c>
      <c r="M31" s="124">
        <v>37959</v>
      </c>
      <c r="N31" s="124">
        <v>38050</v>
      </c>
      <c r="O31" s="124">
        <v>38146</v>
      </c>
      <c r="P31" s="124">
        <v>38357</v>
      </c>
      <c r="Q31" s="124">
        <v>38931</v>
      </c>
      <c r="R31" s="102">
        <v>9350</v>
      </c>
      <c r="S31" s="102"/>
      <c r="T31" s="102"/>
      <c r="U31" s="102"/>
      <c r="V31" s="102"/>
      <c r="W31"/>
      <c r="X31"/>
      <c r="AA31" s="3">
        <f t="shared" si="0"/>
        <v>9350</v>
      </c>
    </row>
    <row r="32" spans="1:27" ht="63.75" x14ac:dyDescent="0.2">
      <c r="A32" s="102">
        <v>23</v>
      </c>
      <c r="B32" s="104" t="s">
        <v>477</v>
      </c>
      <c r="C32" s="104" t="s">
        <v>739</v>
      </c>
      <c r="D32" s="104" t="s">
        <v>600</v>
      </c>
      <c r="E32" s="104" t="s">
        <v>601</v>
      </c>
      <c r="F32" s="124">
        <v>38015</v>
      </c>
      <c r="G32" s="102">
        <v>14450</v>
      </c>
      <c r="H32" s="102"/>
      <c r="I32" s="104" t="s">
        <v>480</v>
      </c>
      <c r="J32" s="104" t="s">
        <v>64</v>
      </c>
      <c r="K32" s="124">
        <v>38015</v>
      </c>
      <c r="L32" s="124">
        <v>38015</v>
      </c>
      <c r="M32" s="124">
        <v>38015</v>
      </c>
      <c r="N32" s="124">
        <v>38065</v>
      </c>
      <c r="O32" s="124">
        <v>38460</v>
      </c>
      <c r="P32" s="124">
        <v>38561</v>
      </c>
      <c r="Q32" s="124">
        <v>39015</v>
      </c>
      <c r="R32" s="102">
        <v>14450</v>
      </c>
      <c r="S32" s="102"/>
      <c r="T32" s="102"/>
      <c r="U32" s="102"/>
      <c r="V32" s="102"/>
      <c r="W32"/>
      <c r="X32"/>
      <c r="AA32" s="3">
        <f t="shared" si="0"/>
        <v>14450</v>
      </c>
    </row>
    <row r="33" spans="1:27" ht="63.75" x14ac:dyDescent="0.2">
      <c r="A33" s="102">
        <v>24</v>
      </c>
      <c r="B33" s="104" t="s">
        <v>477</v>
      </c>
      <c r="C33" s="104" t="s">
        <v>739</v>
      </c>
      <c r="D33" s="104" t="s">
        <v>559</v>
      </c>
      <c r="E33" s="104" t="s">
        <v>602</v>
      </c>
      <c r="F33" s="124">
        <v>38051</v>
      </c>
      <c r="G33" s="102">
        <v>1200</v>
      </c>
      <c r="H33" s="102"/>
      <c r="I33" s="104" t="s">
        <v>480</v>
      </c>
      <c r="J33" s="104" t="s">
        <v>64</v>
      </c>
      <c r="K33" s="124">
        <v>38051</v>
      </c>
      <c r="L33" s="124">
        <v>38051</v>
      </c>
      <c r="M33" s="124">
        <v>38051</v>
      </c>
      <c r="N33" s="124">
        <v>38169</v>
      </c>
      <c r="O33" s="124">
        <v>38714</v>
      </c>
      <c r="P33" s="124">
        <v>38797</v>
      </c>
      <c r="Q33" s="124">
        <v>39843</v>
      </c>
      <c r="R33" s="102">
        <v>1200</v>
      </c>
      <c r="S33" s="102"/>
      <c r="T33" s="102"/>
      <c r="U33" s="102"/>
      <c r="V33" s="102"/>
      <c r="W33"/>
      <c r="X33"/>
      <c r="AA33" s="3">
        <f t="shared" si="0"/>
        <v>1200</v>
      </c>
    </row>
    <row r="34" spans="1:27" ht="63.75" x14ac:dyDescent="0.2">
      <c r="A34" s="102">
        <v>25</v>
      </c>
      <c r="B34" s="104" t="s">
        <v>477</v>
      </c>
      <c r="C34" s="104" t="s">
        <v>739</v>
      </c>
      <c r="D34" s="104" t="s">
        <v>567</v>
      </c>
      <c r="E34" s="104" t="s">
        <v>604</v>
      </c>
      <c r="F34" s="124">
        <v>38086</v>
      </c>
      <c r="G34" s="102">
        <v>10000</v>
      </c>
      <c r="H34" s="102"/>
      <c r="I34" s="104" t="s">
        <v>480</v>
      </c>
      <c r="J34" s="104" t="s">
        <v>64</v>
      </c>
      <c r="K34" s="124">
        <v>38086</v>
      </c>
      <c r="L34" s="124">
        <v>38086</v>
      </c>
      <c r="M34" s="124">
        <v>38086</v>
      </c>
      <c r="N34" s="124">
        <v>35521</v>
      </c>
      <c r="O34" s="124">
        <v>40973</v>
      </c>
      <c r="P34" s="124">
        <v>41005</v>
      </c>
      <c r="Q34" s="124">
        <v>36510</v>
      </c>
      <c r="R34" s="102">
        <v>10000</v>
      </c>
      <c r="S34" s="102"/>
      <c r="T34" s="102"/>
      <c r="U34" s="102"/>
      <c r="V34" s="102"/>
      <c r="W34"/>
      <c r="X34"/>
      <c r="AA34" s="3">
        <f t="shared" si="0"/>
        <v>10000</v>
      </c>
    </row>
    <row r="35" spans="1:27" ht="63.75" x14ac:dyDescent="0.2">
      <c r="A35" s="102">
        <v>26</v>
      </c>
      <c r="B35" s="104" t="s">
        <v>477</v>
      </c>
      <c r="C35" s="104" t="s">
        <v>739</v>
      </c>
      <c r="D35" s="104" t="s">
        <v>569</v>
      </c>
      <c r="E35" s="104" t="s">
        <v>603</v>
      </c>
      <c r="F35" s="124">
        <v>38086</v>
      </c>
      <c r="G35" s="102">
        <v>1200</v>
      </c>
      <c r="H35" s="102"/>
      <c r="I35" s="104" t="s">
        <v>480</v>
      </c>
      <c r="J35" s="104" t="s">
        <v>64</v>
      </c>
      <c r="K35" s="124">
        <v>38086</v>
      </c>
      <c r="L35" s="124">
        <v>38086</v>
      </c>
      <c r="M35" s="124">
        <v>38086</v>
      </c>
      <c r="N35" s="124">
        <v>38208</v>
      </c>
      <c r="O35" s="124">
        <v>40973</v>
      </c>
      <c r="P35" s="124">
        <v>41005</v>
      </c>
      <c r="Q35" s="124">
        <v>41107</v>
      </c>
      <c r="R35" s="102">
        <v>1200</v>
      </c>
      <c r="S35" s="102"/>
      <c r="T35" s="102"/>
      <c r="U35" s="102"/>
      <c r="V35" s="102"/>
      <c r="W35"/>
      <c r="X35"/>
      <c r="AA35" s="3">
        <f t="shared" si="0"/>
        <v>1200</v>
      </c>
    </row>
    <row r="36" spans="1:27" ht="63.75" x14ac:dyDescent="0.2">
      <c r="A36" s="102">
        <v>27</v>
      </c>
      <c r="B36" s="104" t="s">
        <v>477</v>
      </c>
      <c r="C36" s="104" t="s">
        <v>739</v>
      </c>
      <c r="D36" s="104" t="s">
        <v>561</v>
      </c>
      <c r="E36" s="104" t="s">
        <v>605</v>
      </c>
      <c r="F36" s="124">
        <v>38431</v>
      </c>
      <c r="G36" s="102">
        <v>4800</v>
      </c>
      <c r="H36" s="102"/>
      <c r="I36" s="104" t="s">
        <v>480</v>
      </c>
      <c r="J36" s="104" t="s">
        <v>64</v>
      </c>
      <c r="K36" s="124">
        <v>38431</v>
      </c>
      <c r="L36" s="124">
        <v>38431</v>
      </c>
      <c r="M36" s="124">
        <v>38431</v>
      </c>
      <c r="N36" s="124">
        <v>38503</v>
      </c>
      <c r="O36" s="124">
        <v>38727</v>
      </c>
      <c r="P36" s="124">
        <v>37949</v>
      </c>
      <c r="Q36" s="124">
        <v>38961</v>
      </c>
      <c r="R36" s="102">
        <v>4800</v>
      </c>
      <c r="S36" s="102"/>
      <c r="T36" s="102"/>
      <c r="U36" s="102"/>
      <c r="V36" s="102"/>
      <c r="W36"/>
      <c r="X36"/>
      <c r="AA36" s="3">
        <f t="shared" si="0"/>
        <v>4800</v>
      </c>
    </row>
    <row r="37" spans="1:27" ht="63.75" x14ac:dyDescent="0.2">
      <c r="A37" s="102">
        <v>28</v>
      </c>
      <c r="B37" s="104" t="s">
        <v>477</v>
      </c>
      <c r="C37" s="104" t="s">
        <v>739</v>
      </c>
      <c r="D37" s="104" t="s">
        <v>606</v>
      </c>
      <c r="E37" s="104" t="s">
        <v>607</v>
      </c>
      <c r="F37" s="124">
        <v>38566</v>
      </c>
      <c r="G37" s="102">
        <v>6300</v>
      </c>
      <c r="H37" s="102"/>
      <c r="I37" s="104" t="s">
        <v>480</v>
      </c>
      <c r="J37" s="104" t="s">
        <v>64</v>
      </c>
      <c r="K37" s="124">
        <v>38566</v>
      </c>
      <c r="L37" s="124">
        <v>38566</v>
      </c>
      <c r="M37" s="124">
        <v>38566</v>
      </c>
      <c r="N37" s="124">
        <v>38658</v>
      </c>
      <c r="O37" s="124">
        <v>39370</v>
      </c>
      <c r="P37" s="124">
        <v>39507</v>
      </c>
      <c r="Q37" s="124">
        <v>40142</v>
      </c>
      <c r="R37" s="102">
        <v>6300</v>
      </c>
      <c r="S37" s="102"/>
      <c r="T37" s="102"/>
      <c r="U37" s="102"/>
      <c r="V37" s="102"/>
      <c r="W37"/>
      <c r="X37"/>
      <c r="AA37" s="3">
        <f t="shared" si="0"/>
        <v>6300</v>
      </c>
    </row>
    <row r="38" spans="1:27" ht="63.75" x14ac:dyDescent="0.2">
      <c r="A38" s="102">
        <v>29</v>
      </c>
      <c r="B38" s="104" t="s">
        <v>477</v>
      </c>
      <c r="C38" s="104" t="s">
        <v>739</v>
      </c>
      <c r="D38" s="104" t="s">
        <v>486</v>
      </c>
      <c r="E38" s="104" t="s">
        <v>608</v>
      </c>
      <c r="F38" s="124">
        <v>38614</v>
      </c>
      <c r="G38" s="102">
        <v>3000</v>
      </c>
      <c r="H38" s="102"/>
      <c r="I38" s="104" t="s">
        <v>480</v>
      </c>
      <c r="J38" s="104" t="s">
        <v>64</v>
      </c>
      <c r="K38" s="124">
        <v>38614</v>
      </c>
      <c r="L38" s="124">
        <v>38614</v>
      </c>
      <c r="M38" s="124">
        <v>38614</v>
      </c>
      <c r="N38" s="124">
        <v>38705</v>
      </c>
      <c r="O38" s="124">
        <v>39969</v>
      </c>
      <c r="P38" s="124">
        <v>39989</v>
      </c>
      <c r="Q38" s="124">
        <v>39273</v>
      </c>
      <c r="R38" s="102">
        <v>3000</v>
      </c>
      <c r="S38" s="102"/>
      <c r="T38" s="102"/>
      <c r="U38" s="102"/>
      <c r="V38" s="102"/>
      <c r="W38"/>
      <c r="X38"/>
      <c r="AA38" s="3">
        <f t="shared" si="0"/>
        <v>3000</v>
      </c>
    </row>
    <row r="39" spans="1:27" ht="63.75" x14ac:dyDescent="0.2">
      <c r="A39" s="102">
        <v>30</v>
      </c>
      <c r="B39" s="104" t="s">
        <v>477</v>
      </c>
      <c r="C39" s="104" t="s">
        <v>739</v>
      </c>
      <c r="D39" s="104" t="s">
        <v>609</v>
      </c>
      <c r="E39" s="104" t="s">
        <v>610</v>
      </c>
      <c r="F39" s="124">
        <v>38753</v>
      </c>
      <c r="G39" s="102">
        <v>2550</v>
      </c>
      <c r="H39" s="102"/>
      <c r="I39" s="104" t="s">
        <v>480</v>
      </c>
      <c r="J39" s="104" t="s">
        <v>64</v>
      </c>
      <c r="K39" s="124">
        <v>38753</v>
      </c>
      <c r="L39" s="124">
        <v>38753</v>
      </c>
      <c r="M39" s="124">
        <v>38753</v>
      </c>
      <c r="N39" s="124">
        <v>38580</v>
      </c>
      <c r="O39" s="124">
        <v>38902</v>
      </c>
      <c r="P39" s="124">
        <v>39568</v>
      </c>
      <c r="Q39" s="124">
        <v>40709</v>
      </c>
      <c r="R39" s="102">
        <v>2550</v>
      </c>
      <c r="S39" s="102"/>
      <c r="T39" s="102"/>
      <c r="U39" s="102"/>
      <c r="V39" s="102"/>
      <c r="W39"/>
      <c r="X39"/>
      <c r="AA39" s="3">
        <f t="shared" si="0"/>
        <v>2550</v>
      </c>
    </row>
    <row r="40" spans="1:27" ht="25.5" x14ac:dyDescent="0.2">
      <c r="A40" s="102">
        <v>31</v>
      </c>
      <c r="B40" s="104" t="s">
        <v>87</v>
      </c>
      <c r="C40" s="104" t="s">
        <v>739</v>
      </c>
      <c r="D40" s="104" t="s">
        <v>611</v>
      </c>
      <c r="E40" s="104" t="s">
        <v>612</v>
      </c>
      <c r="F40" s="124">
        <v>38758</v>
      </c>
      <c r="G40" s="102">
        <v>3600</v>
      </c>
      <c r="H40" s="104" t="s">
        <v>97</v>
      </c>
      <c r="I40" s="104" t="s">
        <v>613</v>
      </c>
      <c r="J40" s="104" t="s">
        <v>64</v>
      </c>
      <c r="K40" s="102"/>
      <c r="L40" s="102"/>
      <c r="M40" s="102"/>
      <c r="N40" s="124">
        <v>40773</v>
      </c>
      <c r="O40" s="102"/>
      <c r="P40" s="102"/>
      <c r="Q40" s="102"/>
      <c r="R40" s="102"/>
      <c r="S40" s="102"/>
      <c r="T40" s="102"/>
      <c r="U40" s="102"/>
      <c r="V40" s="102"/>
      <c r="W40"/>
      <c r="X40"/>
      <c r="AA40" s="3">
        <f t="shared" si="0"/>
        <v>3600</v>
      </c>
    </row>
    <row r="41" spans="1:27" ht="25.5" x14ac:dyDescent="0.2">
      <c r="A41" s="102">
        <v>32</v>
      </c>
      <c r="B41" s="104" t="s">
        <v>432</v>
      </c>
      <c r="C41" s="104" t="s">
        <v>739</v>
      </c>
      <c r="D41" s="104" t="s">
        <v>576</v>
      </c>
      <c r="E41" s="104" t="s">
        <v>614</v>
      </c>
      <c r="F41" s="124">
        <v>38814</v>
      </c>
      <c r="G41" s="102">
        <v>1700</v>
      </c>
      <c r="H41" s="104" t="s">
        <v>97</v>
      </c>
      <c r="I41" s="104" t="s">
        <v>615</v>
      </c>
      <c r="J41" s="104" t="s">
        <v>99</v>
      </c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/>
      <c r="X41"/>
      <c r="AA41" s="3">
        <f t="shared" si="0"/>
        <v>1700</v>
      </c>
    </row>
    <row r="42" spans="1:27" ht="25.5" x14ac:dyDescent="0.2">
      <c r="A42" s="102">
        <v>33</v>
      </c>
      <c r="B42" s="104" t="s">
        <v>131</v>
      </c>
      <c r="C42" s="104" t="s">
        <v>739</v>
      </c>
      <c r="D42" s="104" t="s">
        <v>616</v>
      </c>
      <c r="E42" s="104" t="s">
        <v>617</v>
      </c>
      <c r="F42" s="124">
        <v>38818</v>
      </c>
      <c r="G42" s="102">
        <v>1200</v>
      </c>
      <c r="H42" s="104" t="s">
        <v>97</v>
      </c>
      <c r="I42" s="104" t="s">
        <v>618</v>
      </c>
      <c r="J42" s="104" t="s">
        <v>99</v>
      </c>
      <c r="K42" s="102"/>
      <c r="L42" s="102"/>
      <c r="M42" s="102"/>
      <c r="N42" s="124">
        <v>39889</v>
      </c>
      <c r="O42" s="102"/>
      <c r="P42" s="102"/>
      <c r="Q42" s="102"/>
      <c r="R42" s="102"/>
      <c r="S42" s="102"/>
      <c r="T42" s="102"/>
      <c r="U42" s="102"/>
      <c r="V42" s="102"/>
      <c r="W42"/>
      <c r="X42"/>
      <c r="AA42" s="3">
        <f t="shared" si="0"/>
        <v>0</v>
      </c>
    </row>
    <row r="43" spans="1:27" ht="63.75" x14ac:dyDescent="0.2">
      <c r="A43" s="102">
        <v>34</v>
      </c>
      <c r="B43" s="104" t="s">
        <v>477</v>
      </c>
      <c r="C43" s="104" t="s">
        <v>739</v>
      </c>
      <c r="D43" s="104" t="s">
        <v>561</v>
      </c>
      <c r="E43" s="104" t="s">
        <v>619</v>
      </c>
      <c r="F43" s="124">
        <v>38858</v>
      </c>
      <c r="G43" s="102">
        <v>3600</v>
      </c>
      <c r="H43" s="102"/>
      <c r="I43" s="104" t="s">
        <v>480</v>
      </c>
      <c r="J43" s="104" t="s">
        <v>64</v>
      </c>
      <c r="K43" s="124">
        <v>38858</v>
      </c>
      <c r="L43" s="124">
        <v>38858</v>
      </c>
      <c r="M43" s="124">
        <v>38858</v>
      </c>
      <c r="N43" s="124">
        <v>39177</v>
      </c>
      <c r="O43" s="124">
        <v>39262</v>
      </c>
      <c r="P43" s="124">
        <v>39350</v>
      </c>
      <c r="Q43" s="124">
        <v>39734</v>
      </c>
      <c r="R43" s="102">
        <v>3600</v>
      </c>
      <c r="S43" s="102"/>
      <c r="T43" s="102"/>
      <c r="U43" s="102"/>
      <c r="V43" s="102"/>
      <c r="W43"/>
      <c r="X43"/>
      <c r="AA43" s="3">
        <f t="shared" si="0"/>
        <v>3600</v>
      </c>
    </row>
    <row r="44" spans="1:27" ht="63.75" x14ac:dyDescent="0.2">
      <c r="A44" s="102">
        <v>35</v>
      </c>
      <c r="B44" s="104" t="s">
        <v>477</v>
      </c>
      <c r="C44" s="104" t="s">
        <v>739</v>
      </c>
      <c r="D44" s="104" t="s">
        <v>552</v>
      </c>
      <c r="E44" s="104" t="s">
        <v>620</v>
      </c>
      <c r="F44" s="124">
        <v>38870</v>
      </c>
      <c r="G44" s="102">
        <v>7200</v>
      </c>
      <c r="H44" s="102"/>
      <c r="I44" s="104" t="s">
        <v>480</v>
      </c>
      <c r="J44" s="104" t="s">
        <v>64</v>
      </c>
      <c r="K44" s="124">
        <v>38870</v>
      </c>
      <c r="L44" s="124">
        <v>38870</v>
      </c>
      <c r="M44" s="124">
        <v>38870</v>
      </c>
      <c r="N44" s="124">
        <v>38302</v>
      </c>
      <c r="O44" s="124">
        <v>39028</v>
      </c>
      <c r="P44" s="124">
        <v>39356</v>
      </c>
      <c r="Q44" s="124">
        <v>39557</v>
      </c>
      <c r="R44" s="102">
        <v>7200</v>
      </c>
      <c r="S44" s="102"/>
      <c r="T44" s="102"/>
      <c r="U44" s="102"/>
      <c r="V44" s="102"/>
      <c r="W44"/>
      <c r="X44"/>
      <c r="AA44" s="3">
        <f t="shared" si="0"/>
        <v>7200</v>
      </c>
    </row>
    <row r="45" spans="1:27" ht="38.25" x14ac:dyDescent="0.2">
      <c r="A45" s="102">
        <v>36</v>
      </c>
      <c r="B45" s="104" t="s">
        <v>724</v>
      </c>
      <c r="C45" s="104" t="s">
        <v>739</v>
      </c>
      <c r="D45" s="104" t="s">
        <v>571</v>
      </c>
      <c r="E45" s="104" t="s">
        <v>726</v>
      </c>
      <c r="F45" s="124">
        <v>38904</v>
      </c>
      <c r="G45" s="102">
        <v>1200</v>
      </c>
      <c r="H45" s="104" t="s">
        <v>97</v>
      </c>
      <c r="I45" s="104" t="s">
        <v>727</v>
      </c>
      <c r="J45" s="104" t="s">
        <v>64</v>
      </c>
      <c r="K45" s="124">
        <v>43298</v>
      </c>
      <c r="L45" s="124">
        <v>43298</v>
      </c>
      <c r="M45" s="124">
        <v>43298</v>
      </c>
      <c r="N45" s="124">
        <v>40995</v>
      </c>
      <c r="O45" s="124">
        <v>43299</v>
      </c>
      <c r="P45" s="124">
        <v>43299</v>
      </c>
      <c r="Q45" s="124">
        <v>43299</v>
      </c>
      <c r="R45" s="102">
        <v>1200</v>
      </c>
      <c r="S45" s="102"/>
      <c r="T45" s="102"/>
      <c r="U45" s="102"/>
      <c r="V45" s="102"/>
      <c r="W45"/>
      <c r="X45"/>
      <c r="AA45" s="3">
        <f t="shared" si="0"/>
        <v>1200</v>
      </c>
    </row>
    <row r="46" spans="1:27" ht="63.75" x14ac:dyDescent="0.2">
      <c r="A46" s="102">
        <v>37</v>
      </c>
      <c r="B46" s="104" t="s">
        <v>477</v>
      </c>
      <c r="C46" s="104" t="s">
        <v>739</v>
      </c>
      <c r="D46" s="104" t="s">
        <v>552</v>
      </c>
      <c r="E46" s="104" t="s">
        <v>621</v>
      </c>
      <c r="F46" s="124">
        <v>38982</v>
      </c>
      <c r="G46" s="102">
        <v>4800</v>
      </c>
      <c r="H46" s="102"/>
      <c r="I46" s="104" t="s">
        <v>480</v>
      </c>
      <c r="J46" s="104" t="s">
        <v>64</v>
      </c>
      <c r="K46" s="124">
        <v>38982</v>
      </c>
      <c r="L46" s="124">
        <v>38982</v>
      </c>
      <c r="M46" s="124">
        <v>38982</v>
      </c>
      <c r="N46" s="124">
        <v>40654</v>
      </c>
      <c r="O46" s="124">
        <v>40725</v>
      </c>
      <c r="P46" s="124">
        <v>40742</v>
      </c>
      <c r="Q46" s="124">
        <v>40760</v>
      </c>
      <c r="R46" s="102">
        <v>4800</v>
      </c>
      <c r="S46" s="102"/>
      <c r="T46" s="102"/>
      <c r="U46" s="102"/>
      <c r="V46" s="102"/>
      <c r="W46"/>
      <c r="X46"/>
      <c r="AA46" s="3">
        <f t="shared" si="0"/>
        <v>4800</v>
      </c>
    </row>
    <row r="47" spans="1:27" ht="25.5" x14ac:dyDescent="0.2">
      <c r="A47" s="102">
        <v>38</v>
      </c>
      <c r="B47" s="104" t="s">
        <v>92</v>
      </c>
      <c r="C47" s="104" t="s">
        <v>739</v>
      </c>
      <c r="D47" s="104" t="s">
        <v>622</v>
      </c>
      <c r="E47" s="104" t="s">
        <v>623</v>
      </c>
      <c r="F47" s="124">
        <v>39288</v>
      </c>
      <c r="G47" s="102">
        <v>2400</v>
      </c>
      <c r="H47" s="104" t="s">
        <v>97</v>
      </c>
      <c r="I47" s="104" t="s">
        <v>624</v>
      </c>
      <c r="J47" s="104" t="s">
        <v>99</v>
      </c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/>
      <c r="X47"/>
      <c r="AA47" s="3">
        <f t="shared" si="0"/>
        <v>2400</v>
      </c>
    </row>
    <row r="48" spans="1:27" ht="63.75" x14ac:dyDescent="0.2">
      <c r="A48" s="102">
        <v>39</v>
      </c>
      <c r="B48" s="104" t="s">
        <v>477</v>
      </c>
      <c r="C48" s="104" t="s">
        <v>739</v>
      </c>
      <c r="D48" s="104" t="s">
        <v>486</v>
      </c>
      <c r="E48" s="104" t="s">
        <v>627</v>
      </c>
      <c r="F48" s="124">
        <v>39802</v>
      </c>
      <c r="G48" s="102">
        <v>9900</v>
      </c>
      <c r="H48" s="102"/>
      <c r="I48" s="104" t="s">
        <v>480</v>
      </c>
      <c r="J48" s="104" t="s">
        <v>64</v>
      </c>
      <c r="K48" s="124">
        <v>39802</v>
      </c>
      <c r="L48" s="124">
        <v>39802</v>
      </c>
      <c r="M48" s="124">
        <v>39802</v>
      </c>
      <c r="N48" s="124">
        <v>39802</v>
      </c>
      <c r="O48" s="124">
        <v>39802</v>
      </c>
      <c r="P48" s="124">
        <v>40841</v>
      </c>
      <c r="Q48" s="124">
        <v>41996</v>
      </c>
      <c r="R48" s="102">
        <v>7200</v>
      </c>
      <c r="S48" s="102"/>
      <c r="T48" s="102"/>
      <c r="U48" s="102"/>
      <c r="V48" s="102"/>
      <c r="W48"/>
      <c r="X48"/>
      <c r="AA48" s="3">
        <f t="shared" si="0"/>
        <v>7200</v>
      </c>
    </row>
    <row r="49" spans="1:27" ht="63.75" x14ac:dyDescent="0.2">
      <c r="A49" s="102">
        <v>40</v>
      </c>
      <c r="B49" s="104" t="s">
        <v>477</v>
      </c>
      <c r="C49" s="104" t="s">
        <v>739</v>
      </c>
      <c r="D49" s="104" t="s">
        <v>486</v>
      </c>
      <c r="E49" s="104" t="s">
        <v>626</v>
      </c>
      <c r="F49" s="124">
        <v>39802</v>
      </c>
      <c r="G49" s="102">
        <v>7200</v>
      </c>
      <c r="H49" s="102"/>
      <c r="I49" s="104" t="s">
        <v>480</v>
      </c>
      <c r="J49" s="104" t="s">
        <v>64</v>
      </c>
      <c r="K49" s="124">
        <v>39802</v>
      </c>
      <c r="L49" s="124">
        <v>39802</v>
      </c>
      <c r="M49" s="124">
        <v>39802</v>
      </c>
      <c r="N49" s="124">
        <v>39802</v>
      </c>
      <c r="O49" s="124">
        <v>39802</v>
      </c>
      <c r="P49" s="124">
        <v>39802</v>
      </c>
      <c r="Q49" s="124">
        <v>41123</v>
      </c>
      <c r="R49" s="102">
        <v>7200</v>
      </c>
      <c r="S49" s="102"/>
      <c r="T49" s="102"/>
      <c r="U49" s="102"/>
      <c r="V49" s="102"/>
      <c r="W49"/>
      <c r="X49"/>
      <c r="AA49" s="3">
        <f t="shared" si="0"/>
        <v>7200</v>
      </c>
    </row>
    <row r="50" spans="1:27" ht="63.75" x14ac:dyDescent="0.2">
      <c r="A50" s="102">
        <v>41</v>
      </c>
      <c r="B50" s="104" t="s">
        <v>477</v>
      </c>
      <c r="C50" s="104" t="s">
        <v>739</v>
      </c>
      <c r="D50" s="104" t="s">
        <v>486</v>
      </c>
      <c r="E50" s="104" t="s">
        <v>628</v>
      </c>
      <c r="F50" s="124">
        <v>39802</v>
      </c>
      <c r="G50" s="102">
        <v>4800</v>
      </c>
      <c r="H50" s="102"/>
      <c r="I50" s="104" t="s">
        <v>480</v>
      </c>
      <c r="J50" s="104" t="s">
        <v>64</v>
      </c>
      <c r="K50" s="124">
        <v>39802</v>
      </c>
      <c r="L50" s="124">
        <v>39802</v>
      </c>
      <c r="M50" s="124">
        <v>39802</v>
      </c>
      <c r="N50" s="124">
        <v>39802</v>
      </c>
      <c r="O50" s="124">
        <v>40309</v>
      </c>
      <c r="P50" s="124">
        <v>40500</v>
      </c>
      <c r="Q50" s="124">
        <v>37622</v>
      </c>
      <c r="R50" s="102">
        <v>4800</v>
      </c>
      <c r="S50" s="102"/>
      <c r="T50" s="102"/>
      <c r="U50" s="102"/>
      <c r="V50" s="102"/>
      <c r="W50"/>
      <c r="X50"/>
      <c r="AA50" s="3">
        <f t="shared" si="0"/>
        <v>4800</v>
      </c>
    </row>
    <row r="51" spans="1:27" ht="63.75" x14ac:dyDescent="0.2">
      <c r="A51" s="102">
        <v>42</v>
      </c>
      <c r="B51" s="104" t="s">
        <v>477</v>
      </c>
      <c r="C51" s="104" t="s">
        <v>739</v>
      </c>
      <c r="D51" s="104" t="s">
        <v>486</v>
      </c>
      <c r="E51" s="104" t="s">
        <v>625</v>
      </c>
      <c r="F51" s="124">
        <v>39802</v>
      </c>
      <c r="G51" s="102">
        <v>5400</v>
      </c>
      <c r="H51" s="102"/>
      <c r="I51" s="104" t="s">
        <v>480</v>
      </c>
      <c r="J51" s="104" t="s">
        <v>64</v>
      </c>
      <c r="K51" s="124">
        <v>39802</v>
      </c>
      <c r="L51" s="124">
        <v>39802</v>
      </c>
      <c r="M51" s="124">
        <v>39802</v>
      </c>
      <c r="N51" s="124">
        <v>39802</v>
      </c>
      <c r="O51" s="124">
        <v>40309</v>
      </c>
      <c r="P51" s="124">
        <v>40500</v>
      </c>
      <c r="Q51" s="124">
        <v>39273</v>
      </c>
      <c r="R51" s="102">
        <v>5400</v>
      </c>
      <c r="S51" s="102"/>
      <c r="T51" s="102"/>
      <c r="U51" s="102"/>
      <c r="V51" s="102"/>
      <c r="W51"/>
      <c r="X51"/>
      <c r="AA51" s="3">
        <f t="shared" si="0"/>
        <v>5400</v>
      </c>
    </row>
    <row r="52" spans="1:27" ht="33" customHeight="1" x14ac:dyDescent="0.2">
      <c r="A52" s="102">
        <v>43</v>
      </c>
      <c r="B52" s="104" t="s">
        <v>706</v>
      </c>
      <c r="C52" s="104" t="s">
        <v>739</v>
      </c>
      <c r="D52" s="104" t="s">
        <v>486</v>
      </c>
      <c r="E52" s="104" t="s">
        <v>630</v>
      </c>
      <c r="F52" s="124">
        <v>39809</v>
      </c>
      <c r="G52" s="102">
        <v>6600</v>
      </c>
      <c r="H52" s="102"/>
      <c r="I52" s="104" t="s">
        <v>480</v>
      </c>
      <c r="J52" s="104" t="s">
        <v>64</v>
      </c>
      <c r="K52" s="124">
        <v>39809</v>
      </c>
      <c r="L52" s="124">
        <v>39809</v>
      </c>
      <c r="M52" s="124">
        <v>39809</v>
      </c>
      <c r="N52" s="124">
        <v>41431</v>
      </c>
      <c r="O52" s="124">
        <v>40402</v>
      </c>
      <c r="P52" s="124">
        <v>40500</v>
      </c>
      <c r="Q52" s="124">
        <v>37622</v>
      </c>
      <c r="R52" s="102">
        <v>6600</v>
      </c>
      <c r="S52" s="102"/>
      <c r="T52" s="102"/>
      <c r="U52" s="102"/>
      <c r="V52" s="102"/>
      <c r="W52"/>
      <c r="X52"/>
      <c r="AA52" s="3">
        <f t="shared" si="0"/>
        <v>6600</v>
      </c>
    </row>
    <row r="53" spans="1:27" ht="51.75" customHeight="1" x14ac:dyDescent="0.2">
      <c r="A53" s="102">
        <v>44</v>
      </c>
      <c r="B53" s="104" t="s">
        <v>725</v>
      </c>
      <c r="C53" s="104" t="s">
        <v>739</v>
      </c>
      <c r="D53" s="104" t="s">
        <v>486</v>
      </c>
      <c r="E53" s="104" t="s">
        <v>629</v>
      </c>
      <c r="F53" s="124">
        <v>39809</v>
      </c>
      <c r="G53" s="102">
        <v>1500</v>
      </c>
      <c r="H53" s="102"/>
      <c r="I53" s="104" t="s">
        <v>480</v>
      </c>
      <c r="J53" s="104" t="s">
        <v>64</v>
      </c>
      <c r="K53" s="124">
        <v>39809</v>
      </c>
      <c r="L53" s="124">
        <v>39809</v>
      </c>
      <c r="M53" s="124">
        <v>39809</v>
      </c>
      <c r="N53" s="124">
        <v>41431</v>
      </c>
      <c r="O53" s="124">
        <v>40402</v>
      </c>
      <c r="P53" s="124">
        <v>40500</v>
      </c>
      <c r="Q53" s="124">
        <v>37987</v>
      </c>
      <c r="R53" s="102">
        <v>1500</v>
      </c>
      <c r="S53" s="102"/>
      <c r="T53" s="104" t="s">
        <v>738</v>
      </c>
      <c r="U53" s="102"/>
      <c r="V53" s="102"/>
      <c r="W53"/>
      <c r="X53"/>
      <c r="AA53" s="3">
        <f t="shared" si="0"/>
        <v>1500</v>
      </c>
    </row>
    <row r="54" spans="1:27" ht="93.75" customHeight="1" x14ac:dyDescent="0.2">
      <c r="A54" s="102">
        <v>45</v>
      </c>
      <c r="B54" s="104" t="s">
        <v>477</v>
      </c>
      <c r="C54" s="104" t="s">
        <v>739</v>
      </c>
      <c r="D54" s="104" t="s">
        <v>631</v>
      </c>
      <c r="E54" s="104" t="s">
        <v>632</v>
      </c>
      <c r="F54" s="124">
        <v>39944</v>
      </c>
      <c r="G54" s="102">
        <v>2400</v>
      </c>
      <c r="H54" s="102"/>
      <c r="I54" s="104" t="s">
        <v>480</v>
      </c>
      <c r="J54" s="104" t="s">
        <v>64</v>
      </c>
      <c r="K54" s="124">
        <v>39944</v>
      </c>
      <c r="L54" s="124">
        <v>39944</v>
      </c>
      <c r="M54" s="124">
        <v>39944</v>
      </c>
      <c r="N54" s="124">
        <v>40463</v>
      </c>
      <c r="O54" s="124">
        <v>40108</v>
      </c>
      <c r="P54" s="124">
        <v>40534</v>
      </c>
      <c r="Q54" s="124">
        <v>41348</v>
      </c>
      <c r="R54" s="102">
        <v>2400</v>
      </c>
      <c r="S54" s="102"/>
      <c r="T54" s="102"/>
      <c r="U54" s="102"/>
      <c r="V54" s="102"/>
      <c r="W54"/>
      <c r="X54"/>
      <c r="AA54" s="3">
        <f t="shared" ref="AA54:AA83" si="1">IF(R54="",(SUMIFS(G54,B54,"&lt;&gt;"&amp;"ΑΚΥΡΩΣΗ")),R54)</f>
        <v>2400</v>
      </c>
    </row>
    <row r="55" spans="1:27" ht="63.75" x14ac:dyDescent="0.2">
      <c r="A55" s="102">
        <v>46</v>
      </c>
      <c r="B55" s="104" t="s">
        <v>477</v>
      </c>
      <c r="C55" s="104" t="s">
        <v>739</v>
      </c>
      <c r="D55" s="104" t="s">
        <v>633</v>
      </c>
      <c r="E55" s="104" t="s">
        <v>634</v>
      </c>
      <c r="F55" s="124">
        <v>40315</v>
      </c>
      <c r="G55" s="102">
        <v>5950</v>
      </c>
      <c r="H55" s="102"/>
      <c r="I55" s="104" t="s">
        <v>480</v>
      </c>
      <c r="J55" s="104" t="s">
        <v>64</v>
      </c>
      <c r="K55" s="124">
        <v>40315</v>
      </c>
      <c r="L55" s="124">
        <v>40315</v>
      </c>
      <c r="M55" s="124">
        <v>40315</v>
      </c>
      <c r="N55" s="124">
        <v>40315</v>
      </c>
      <c r="O55" s="124">
        <v>41169</v>
      </c>
      <c r="P55" s="124">
        <v>40849</v>
      </c>
      <c r="Q55" s="124">
        <v>42361</v>
      </c>
      <c r="R55" s="102">
        <v>5950</v>
      </c>
      <c r="S55" s="102"/>
      <c r="T55" s="102"/>
      <c r="U55" s="102"/>
      <c r="V55" s="102"/>
      <c r="W55"/>
      <c r="X55"/>
      <c r="AA55" s="3">
        <f t="shared" si="1"/>
        <v>5950</v>
      </c>
    </row>
    <row r="56" spans="1:27" ht="25.5" x14ac:dyDescent="0.2">
      <c r="A56" s="102">
        <v>47</v>
      </c>
      <c r="B56" s="104" t="s">
        <v>87</v>
      </c>
      <c r="C56" s="104" t="s">
        <v>739</v>
      </c>
      <c r="D56" s="104" t="s">
        <v>486</v>
      </c>
      <c r="E56" s="104" t="s">
        <v>728</v>
      </c>
      <c r="F56" s="124">
        <v>41008</v>
      </c>
      <c r="G56" s="102">
        <v>6600</v>
      </c>
      <c r="H56" s="104" t="s">
        <v>97</v>
      </c>
      <c r="I56" s="104" t="s">
        <v>729</v>
      </c>
      <c r="J56" s="104" t="s">
        <v>64</v>
      </c>
      <c r="K56" s="124">
        <v>41106</v>
      </c>
      <c r="L56" s="124">
        <v>41428</v>
      </c>
      <c r="M56" s="124">
        <v>41428</v>
      </c>
      <c r="N56" s="124">
        <v>43879</v>
      </c>
      <c r="O56" s="124">
        <v>41885</v>
      </c>
      <c r="P56" s="124">
        <v>44264</v>
      </c>
      <c r="Q56" s="102"/>
      <c r="R56" s="102"/>
      <c r="S56" s="102"/>
      <c r="T56" s="102"/>
      <c r="U56" s="102"/>
      <c r="V56" s="102"/>
      <c r="W56"/>
      <c r="X56"/>
      <c r="AA56" s="3">
        <f t="shared" si="1"/>
        <v>6600</v>
      </c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  <c r="AA57" s="3">
        <f t="shared" si="1"/>
        <v>0</v>
      </c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  <c r="AA58" s="3">
        <f t="shared" si="1"/>
        <v>0</v>
      </c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  <c r="AA59" s="3">
        <f t="shared" si="1"/>
        <v>0</v>
      </c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  <c r="AA60" s="3">
        <f t="shared" si="1"/>
        <v>0</v>
      </c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  <c r="AA61" s="3">
        <f t="shared" si="1"/>
        <v>0</v>
      </c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  <c r="AA62" s="3">
        <f t="shared" si="1"/>
        <v>0</v>
      </c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  <c r="AA63" s="3">
        <f t="shared" si="1"/>
        <v>0</v>
      </c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  <c r="AA64" s="3">
        <f t="shared" si="1"/>
        <v>0</v>
      </c>
    </row>
    <row r="65" spans="1:27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  <c r="AA65" s="3">
        <f t="shared" si="1"/>
        <v>0</v>
      </c>
    </row>
    <row r="66" spans="1:27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  <c r="AA66" s="3">
        <f t="shared" si="1"/>
        <v>0</v>
      </c>
    </row>
    <row r="67" spans="1:27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  <c r="AA67" s="3">
        <f t="shared" si="1"/>
        <v>0</v>
      </c>
    </row>
    <row r="68" spans="1:27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  <c r="AA68" s="3">
        <f t="shared" si="1"/>
        <v>0</v>
      </c>
    </row>
    <row r="69" spans="1:27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  <c r="AA69" s="3">
        <f t="shared" si="1"/>
        <v>0</v>
      </c>
    </row>
    <row r="70" spans="1:27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  <c r="AA70" s="3">
        <f t="shared" si="1"/>
        <v>0</v>
      </c>
    </row>
    <row r="71" spans="1:27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  <c r="AA71" s="3">
        <f t="shared" si="1"/>
        <v>0</v>
      </c>
    </row>
    <row r="72" spans="1:27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  <c r="AA72" s="3">
        <f t="shared" si="1"/>
        <v>0</v>
      </c>
    </row>
    <row r="73" spans="1:27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  <c r="AA73" s="3">
        <f t="shared" si="1"/>
        <v>0</v>
      </c>
    </row>
    <row r="74" spans="1:27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  <c r="AA74" s="3">
        <f t="shared" si="1"/>
        <v>0</v>
      </c>
    </row>
    <row r="75" spans="1:27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  <c r="AA75" s="3">
        <f t="shared" si="1"/>
        <v>0</v>
      </c>
    </row>
    <row r="76" spans="1:27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  <c r="AA76" s="3">
        <f t="shared" si="1"/>
        <v>0</v>
      </c>
    </row>
    <row r="77" spans="1:27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  <c r="AA77" s="3">
        <f t="shared" si="1"/>
        <v>0</v>
      </c>
    </row>
    <row r="78" spans="1:27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  <c r="AA78" s="3">
        <f t="shared" si="1"/>
        <v>0</v>
      </c>
    </row>
    <row r="79" spans="1:27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  <c r="AA79" s="3">
        <f t="shared" si="1"/>
        <v>0</v>
      </c>
    </row>
    <row r="80" spans="1:27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  <c r="AA80" s="3">
        <f t="shared" si="1"/>
        <v>0</v>
      </c>
    </row>
    <row r="81" spans="1:27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  <c r="AA81" s="3">
        <f t="shared" si="1"/>
        <v>0</v>
      </c>
    </row>
    <row r="82" spans="1:27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  <c r="AA82" s="3">
        <f t="shared" si="1"/>
        <v>0</v>
      </c>
    </row>
    <row r="83" spans="1:27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  <c r="AA83" s="3">
        <f t="shared" si="1"/>
        <v>0</v>
      </c>
    </row>
    <row r="84" spans="1:27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7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7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7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7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7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7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7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7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7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7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7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7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autoFilter ref="A9:AA55"/>
  <mergeCells count="12">
    <mergeCell ref="E7:M7"/>
    <mergeCell ref="A1:M1"/>
    <mergeCell ref="A3:D3"/>
    <mergeCell ref="A7:D7"/>
    <mergeCell ref="A6:D6"/>
    <mergeCell ref="A2:M2"/>
    <mergeCell ref="A4:D4"/>
    <mergeCell ref="A5:D5"/>
    <mergeCell ref="E3:M3"/>
    <mergeCell ref="E4:M4"/>
    <mergeCell ref="E5:M5"/>
    <mergeCell ref="E6:M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 alignWithMargins="0"/>
  <rowBreaks count="6" manualBreakCount="6">
    <brk id="21" max="21" man="1"/>
    <brk id="26" max="21" man="1"/>
    <brk id="32" max="21" man="1"/>
    <brk id="48" max="21" man="1"/>
    <brk id="60" max="21" man="1"/>
    <brk id="81" max="21" man="1"/>
  </rowBreaks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197"/>
  <sheetViews>
    <sheetView workbookViewId="0">
      <selection activeCell="A2" sqref="A2:AG197"/>
    </sheetView>
  </sheetViews>
  <sheetFormatPr defaultRowHeight="12.75" x14ac:dyDescent="0.2"/>
  <cols>
    <col min="3" max="3" width="12.42578125" customWidth="1"/>
    <col min="6" max="6" width="29.28515625" bestFit="1" customWidth="1"/>
    <col min="7" max="7" width="18.140625" customWidth="1"/>
    <col min="8" max="8" width="11" customWidth="1"/>
    <col min="10" max="10" width="11.5703125" customWidth="1"/>
    <col min="12" max="12" width="20.28515625" customWidth="1"/>
    <col min="13" max="13" width="21.85546875" style="99" customWidth="1"/>
    <col min="15" max="16" width="10.7109375" bestFit="1" customWidth="1"/>
    <col min="17" max="17" width="12.28515625" customWidth="1"/>
    <col min="18" max="18" width="13" customWidth="1"/>
    <col min="19" max="19" width="13.42578125" customWidth="1"/>
    <col min="20" max="20" width="18.28515625" customWidth="1"/>
    <col min="21" max="21" width="15.28515625" customWidth="1"/>
    <col min="22" max="22" width="14.28515625" customWidth="1"/>
    <col min="23" max="23" width="14.140625" customWidth="1"/>
    <col min="24" max="24" width="17.140625" customWidth="1"/>
    <col min="25" max="25" width="15" customWidth="1"/>
    <col min="26" max="26" width="14.7109375" customWidth="1"/>
    <col min="27" max="27" width="11.5703125" customWidth="1"/>
    <col min="28" max="28" width="40.5703125" customWidth="1"/>
    <col min="29" max="29" width="39.7109375" customWidth="1"/>
    <col min="31" max="31" width="16.5703125" customWidth="1"/>
  </cols>
  <sheetData>
    <row r="1" spans="1:33" ht="120" x14ac:dyDescent="0.2">
      <c r="A1" s="97" t="s">
        <v>46</v>
      </c>
      <c r="B1" s="97" t="s">
        <v>100</v>
      </c>
      <c r="C1" s="97" t="s">
        <v>101</v>
      </c>
      <c r="D1" s="97" t="s">
        <v>102</v>
      </c>
      <c r="E1" s="97" t="s">
        <v>103</v>
      </c>
      <c r="F1" s="97" t="s">
        <v>104</v>
      </c>
      <c r="G1" s="97" t="s">
        <v>105</v>
      </c>
      <c r="H1" s="97" t="s">
        <v>106</v>
      </c>
      <c r="I1" s="98" t="s">
        <v>107</v>
      </c>
      <c r="J1" s="97" t="s">
        <v>108</v>
      </c>
      <c r="K1" s="97" t="s">
        <v>109</v>
      </c>
      <c r="L1" s="97" t="s">
        <v>110</v>
      </c>
      <c r="M1" s="98" t="s">
        <v>111</v>
      </c>
      <c r="N1" s="98" t="s">
        <v>112</v>
      </c>
      <c r="O1" s="97" t="s">
        <v>113</v>
      </c>
      <c r="P1" s="97" t="s">
        <v>114</v>
      </c>
      <c r="Q1" s="97" t="s">
        <v>115</v>
      </c>
      <c r="R1" s="97" t="s">
        <v>116</v>
      </c>
      <c r="S1" s="97" t="s">
        <v>117</v>
      </c>
      <c r="T1" s="97" t="s">
        <v>118</v>
      </c>
      <c r="U1" s="97" t="s">
        <v>119</v>
      </c>
      <c r="V1" s="97" t="s">
        <v>120</v>
      </c>
      <c r="W1" s="97" t="s">
        <v>121</v>
      </c>
      <c r="X1" s="97" t="s">
        <v>122</v>
      </c>
      <c r="Y1" s="97" t="s">
        <v>123</v>
      </c>
      <c r="Z1" s="97" t="s">
        <v>124</v>
      </c>
      <c r="AA1" s="97" t="s">
        <v>125</v>
      </c>
      <c r="AB1" s="97" t="s">
        <v>52</v>
      </c>
      <c r="AC1" s="97" t="s">
        <v>126</v>
      </c>
      <c r="AD1" s="97" t="s">
        <v>127</v>
      </c>
      <c r="AE1" s="97" t="s">
        <v>128</v>
      </c>
      <c r="AF1" s="97" t="s">
        <v>129</v>
      </c>
      <c r="AG1" s="97" t="s">
        <v>130</v>
      </c>
    </row>
    <row r="2" spans="1:33" ht="63.75" x14ac:dyDescent="0.2">
      <c r="A2">
        <v>1539</v>
      </c>
      <c r="B2">
        <v>6116</v>
      </c>
      <c r="C2" t="s">
        <v>131</v>
      </c>
      <c r="D2" t="s">
        <v>45</v>
      </c>
      <c r="E2" t="s">
        <v>94</v>
      </c>
      <c r="F2" t="s">
        <v>95</v>
      </c>
      <c r="G2" t="s">
        <v>132</v>
      </c>
      <c r="H2">
        <v>94083476</v>
      </c>
      <c r="I2">
        <v>3722</v>
      </c>
      <c r="J2" s="96">
        <v>40449</v>
      </c>
      <c r="K2">
        <v>400</v>
      </c>
      <c r="L2" t="s">
        <v>97</v>
      </c>
      <c r="M2" s="99" t="s">
        <v>133</v>
      </c>
      <c r="N2" t="s">
        <v>99</v>
      </c>
      <c r="O2" s="96">
        <v>40449</v>
      </c>
      <c r="P2" s="96">
        <v>40449</v>
      </c>
      <c r="R2" s="96">
        <v>40449</v>
      </c>
      <c r="T2">
        <v>2667</v>
      </c>
      <c r="U2" s="96">
        <v>40619</v>
      </c>
      <c r="V2" s="96">
        <v>41107</v>
      </c>
      <c r="X2" s="96">
        <v>41291</v>
      </c>
      <c r="AB2" s="99"/>
      <c r="AC2" s="99" t="s">
        <v>134</v>
      </c>
      <c r="AD2">
        <v>400</v>
      </c>
      <c r="AE2" s="96">
        <v>42449</v>
      </c>
    </row>
    <row r="3" spans="1:33" ht="25.5" x14ac:dyDescent="0.2">
      <c r="A3">
        <v>6045</v>
      </c>
      <c r="B3">
        <v>6176</v>
      </c>
      <c r="C3" t="s">
        <v>92</v>
      </c>
      <c r="D3" t="s">
        <v>45</v>
      </c>
      <c r="E3" t="s">
        <v>94</v>
      </c>
      <c r="F3" t="s">
        <v>95</v>
      </c>
      <c r="G3" t="s">
        <v>135</v>
      </c>
      <c r="H3">
        <v>999818314</v>
      </c>
      <c r="I3">
        <v>96</v>
      </c>
      <c r="J3" s="96">
        <v>41647</v>
      </c>
      <c r="K3">
        <v>300</v>
      </c>
      <c r="L3" t="s">
        <v>97</v>
      </c>
      <c r="M3" s="99" t="s">
        <v>136</v>
      </c>
      <c r="N3" t="s">
        <v>99</v>
      </c>
      <c r="O3" s="96">
        <v>41914</v>
      </c>
      <c r="AB3" s="99"/>
      <c r="AC3" s="99"/>
    </row>
    <row r="4" spans="1:33" ht="38.25" x14ac:dyDescent="0.2">
      <c r="A4">
        <v>6046</v>
      </c>
      <c r="B4">
        <v>6177</v>
      </c>
      <c r="C4" t="s">
        <v>92</v>
      </c>
      <c r="D4" t="s">
        <v>45</v>
      </c>
      <c r="E4" t="s">
        <v>137</v>
      </c>
      <c r="F4" t="s">
        <v>138</v>
      </c>
      <c r="G4" t="s">
        <v>135</v>
      </c>
      <c r="H4">
        <v>999818314</v>
      </c>
      <c r="I4">
        <v>97</v>
      </c>
      <c r="J4" s="96">
        <v>41647</v>
      </c>
      <c r="K4">
        <v>100</v>
      </c>
      <c r="L4" t="s">
        <v>97</v>
      </c>
      <c r="M4" s="99" t="s">
        <v>139</v>
      </c>
      <c r="N4" t="s">
        <v>99</v>
      </c>
      <c r="O4" s="96">
        <v>41914</v>
      </c>
      <c r="AB4" s="99"/>
      <c r="AC4" s="99"/>
    </row>
    <row r="5" spans="1:33" ht="63.75" x14ac:dyDescent="0.2">
      <c r="A5">
        <v>6047</v>
      </c>
      <c r="B5">
        <v>6178</v>
      </c>
      <c r="C5" t="s">
        <v>92</v>
      </c>
      <c r="D5" t="s">
        <v>45</v>
      </c>
      <c r="E5" t="s">
        <v>94</v>
      </c>
      <c r="F5" t="s">
        <v>95</v>
      </c>
      <c r="G5" t="s">
        <v>140</v>
      </c>
      <c r="H5">
        <v>94237666</v>
      </c>
      <c r="I5">
        <v>100</v>
      </c>
      <c r="J5" s="96">
        <v>41647</v>
      </c>
      <c r="K5">
        <v>500</v>
      </c>
      <c r="L5" t="s">
        <v>97</v>
      </c>
      <c r="M5" s="99" t="s">
        <v>141</v>
      </c>
      <c r="N5" t="s">
        <v>99</v>
      </c>
      <c r="O5" s="96">
        <v>41914</v>
      </c>
      <c r="AB5" s="99"/>
      <c r="AC5" s="99"/>
    </row>
    <row r="6" spans="1:33" ht="38.25" x14ac:dyDescent="0.2">
      <c r="A6">
        <v>6048</v>
      </c>
      <c r="B6">
        <v>6179</v>
      </c>
      <c r="C6" t="s">
        <v>92</v>
      </c>
      <c r="D6" t="s">
        <v>45</v>
      </c>
      <c r="E6" t="s">
        <v>94</v>
      </c>
      <c r="F6" t="s">
        <v>95</v>
      </c>
      <c r="G6" t="s">
        <v>142</v>
      </c>
      <c r="H6">
        <v>800541052</v>
      </c>
      <c r="I6">
        <v>103</v>
      </c>
      <c r="J6" s="96">
        <v>41647</v>
      </c>
      <c r="K6">
        <v>500</v>
      </c>
      <c r="L6" t="s">
        <v>97</v>
      </c>
      <c r="M6" s="99" t="s">
        <v>143</v>
      </c>
      <c r="N6" t="s">
        <v>99</v>
      </c>
      <c r="O6" s="96">
        <v>41914</v>
      </c>
      <c r="AB6" s="99"/>
      <c r="AC6" s="99"/>
    </row>
    <row r="7" spans="1:33" ht="38.25" x14ac:dyDescent="0.2">
      <c r="A7">
        <v>6049</v>
      </c>
      <c r="B7">
        <v>6180</v>
      </c>
      <c r="C7" t="s">
        <v>92</v>
      </c>
      <c r="D7" t="s">
        <v>45</v>
      </c>
      <c r="E7" t="s">
        <v>94</v>
      </c>
      <c r="F7" t="s">
        <v>95</v>
      </c>
      <c r="G7" t="s">
        <v>144</v>
      </c>
      <c r="H7">
        <v>998447003</v>
      </c>
      <c r="I7">
        <v>104</v>
      </c>
      <c r="J7" s="96">
        <v>41647</v>
      </c>
      <c r="K7">
        <v>500</v>
      </c>
      <c r="L7" t="s">
        <v>97</v>
      </c>
      <c r="M7" s="99" t="s">
        <v>145</v>
      </c>
      <c r="N7" t="s">
        <v>99</v>
      </c>
      <c r="O7" s="96">
        <v>41919</v>
      </c>
      <c r="AB7" s="99"/>
      <c r="AC7" s="99"/>
    </row>
    <row r="8" spans="1:33" ht="51" x14ac:dyDescent="0.2">
      <c r="A8">
        <v>6050</v>
      </c>
      <c r="B8">
        <v>6181</v>
      </c>
      <c r="C8" t="s">
        <v>92</v>
      </c>
      <c r="D8" t="s">
        <v>45</v>
      </c>
      <c r="E8" t="s">
        <v>94</v>
      </c>
      <c r="F8" t="s">
        <v>95</v>
      </c>
      <c r="G8" t="s">
        <v>146</v>
      </c>
      <c r="H8">
        <v>998444295</v>
      </c>
      <c r="I8">
        <v>105</v>
      </c>
      <c r="J8" s="96">
        <v>41647</v>
      </c>
      <c r="K8">
        <v>500</v>
      </c>
      <c r="L8" t="s">
        <v>97</v>
      </c>
      <c r="M8" s="99" t="s">
        <v>147</v>
      </c>
      <c r="N8" t="s">
        <v>99</v>
      </c>
      <c r="O8" s="96">
        <v>41919</v>
      </c>
      <c r="AB8" s="99"/>
      <c r="AC8" s="99"/>
    </row>
    <row r="9" spans="1:33" ht="51" x14ac:dyDescent="0.2">
      <c r="A9">
        <v>6051</v>
      </c>
      <c r="B9">
        <v>6182</v>
      </c>
      <c r="C9" t="s">
        <v>148</v>
      </c>
      <c r="D9" t="s">
        <v>45</v>
      </c>
      <c r="E9" t="s">
        <v>94</v>
      </c>
      <c r="F9" t="s">
        <v>95</v>
      </c>
      <c r="G9" t="s">
        <v>149</v>
      </c>
      <c r="H9">
        <v>998484809</v>
      </c>
      <c r="I9">
        <v>122</v>
      </c>
      <c r="J9" s="96">
        <v>41647</v>
      </c>
      <c r="K9">
        <v>1000</v>
      </c>
      <c r="L9" t="s">
        <v>97</v>
      </c>
      <c r="M9" s="99" t="s">
        <v>150</v>
      </c>
      <c r="N9" t="s">
        <v>99</v>
      </c>
      <c r="O9" s="96">
        <v>41920</v>
      </c>
      <c r="P9" s="96">
        <v>42360</v>
      </c>
      <c r="Q9">
        <v>5016</v>
      </c>
      <c r="R9" s="96">
        <v>41647</v>
      </c>
      <c r="T9">
        <v>5045</v>
      </c>
      <c r="U9" s="96">
        <v>42361</v>
      </c>
      <c r="AB9" s="99" t="s">
        <v>151</v>
      </c>
      <c r="AC9" s="99"/>
    </row>
    <row r="10" spans="1:33" ht="51" x14ac:dyDescent="0.2">
      <c r="A10">
        <v>6052</v>
      </c>
      <c r="B10">
        <v>6183</v>
      </c>
      <c r="C10" t="s">
        <v>92</v>
      </c>
      <c r="D10" t="s">
        <v>45</v>
      </c>
      <c r="E10" t="s">
        <v>94</v>
      </c>
      <c r="F10" t="s">
        <v>95</v>
      </c>
      <c r="G10" t="s">
        <v>152</v>
      </c>
      <c r="H10">
        <v>998961606</v>
      </c>
      <c r="I10">
        <v>125</v>
      </c>
      <c r="J10" s="96">
        <v>41647</v>
      </c>
      <c r="K10">
        <v>1000</v>
      </c>
      <c r="L10" t="s">
        <v>97</v>
      </c>
      <c r="M10" s="99" t="s">
        <v>153</v>
      </c>
      <c r="N10" t="s">
        <v>99</v>
      </c>
      <c r="O10" s="96">
        <v>41920</v>
      </c>
      <c r="AB10" s="99"/>
      <c r="AC10" s="99"/>
    </row>
    <row r="11" spans="1:33" ht="51" x14ac:dyDescent="0.2">
      <c r="A11">
        <v>6053</v>
      </c>
      <c r="B11">
        <v>6184</v>
      </c>
      <c r="C11" t="s">
        <v>92</v>
      </c>
      <c r="D11" t="s">
        <v>45</v>
      </c>
      <c r="E11" t="s">
        <v>94</v>
      </c>
      <c r="F11" t="s">
        <v>95</v>
      </c>
      <c r="G11" t="s">
        <v>154</v>
      </c>
      <c r="H11">
        <v>59015726</v>
      </c>
      <c r="I11">
        <v>126</v>
      </c>
      <c r="J11" s="96">
        <v>41647</v>
      </c>
      <c r="K11">
        <v>1000</v>
      </c>
      <c r="L11" t="s">
        <v>97</v>
      </c>
      <c r="M11" s="99" t="s">
        <v>153</v>
      </c>
      <c r="N11" t="s">
        <v>99</v>
      </c>
      <c r="O11" s="96">
        <v>41920</v>
      </c>
      <c r="AB11" s="99"/>
      <c r="AC11" s="99"/>
    </row>
    <row r="12" spans="1:33" ht="38.25" x14ac:dyDescent="0.2">
      <c r="A12">
        <v>6054</v>
      </c>
      <c r="B12">
        <v>6185</v>
      </c>
      <c r="C12" t="s">
        <v>131</v>
      </c>
      <c r="D12" t="s">
        <v>45</v>
      </c>
      <c r="E12" t="s">
        <v>94</v>
      </c>
      <c r="F12" t="s">
        <v>95</v>
      </c>
      <c r="G12" t="s">
        <v>155</v>
      </c>
      <c r="H12">
        <v>800533760</v>
      </c>
      <c r="I12">
        <v>127</v>
      </c>
      <c r="J12" s="96">
        <v>41647</v>
      </c>
      <c r="K12">
        <v>500</v>
      </c>
      <c r="L12" t="s">
        <v>97</v>
      </c>
      <c r="M12" s="99" t="s">
        <v>156</v>
      </c>
      <c r="N12" t="s">
        <v>99</v>
      </c>
      <c r="O12" s="96">
        <v>41932</v>
      </c>
      <c r="AB12" s="99"/>
      <c r="AC12" s="99" t="s">
        <v>59</v>
      </c>
      <c r="AE12" s="96">
        <v>42016</v>
      </c>
    </row>
    <row r="13" spans="1:33" ht="38.25" x14ac:dyDescent="0.2">
      <c r="A13">
        <v>6055</v>
      </c>
      <c r="B13">
        <v>6186</v>
      </c>
      <c r="C13" t="s">
        <v>131</v>
      </c>
      <c r="D13" t="s">
        <v>45</v>
      </c>
      <c r="E13" t="s">
        <v>94</v>
      </c>
      <c r="F13" t="s">
        <v>95</v>
      </c>
      <c r="G13" t="s">
        <v>157</v>
      </c>
      <c r="H13">
        <v>800544202</v>
      </c>
      <c r="I13">
        <v>128</v>
      </c>
      <c r="J13" s="96">
        <v>41647</v>
      </c>
      <c r="K13">
        <v>9998</v>
      </c>
      <c r="L13" t="s">
        <v>97</v>
      </c>
      <c r="M13" s="99" t="s">
        <v>158</v>
      </c>
      <c r="N13" t="s">
        <v>99</v>
      </c>
      <c r="O13" s="96">
        <v>41932</v>
      </c>
      <c r="P13" s="96">
        <v>42033</v>
      </c>
      <c r="Q13">
        <v>266</v>
      </c>
      <c r="R13" s="96">
        <v>41647</v>
      </c>
      <c r="T13">
        <v>288</v>
      </c>
      <c r="U13" s="96">
        <v>42037</v>
      </c>
      <c r="AB13" s="99"/>
      <c r="AC13" s="99" t="s">
        <v>159</v>
      </c>
      <c r="AD13">
        <v>9998</v>
      </c>
      <c r="AE13" s="96">
        <v>42430</v>
      </c>
    </row>
    <row r="14" spans="1:33" ht="25.5" x14ac:dyDescent="0.2">
      <c r="A14">
        <v>6056</v>
      </c>
      <c r="B14">
        <v>6187</v>
      </c>
      <c r="C14" t="s">
        <v>92</v>
      </c>
      <c r="D14" t="s">
        <v>45</v>
      </c>
      <c r="E14" t="s">
        <v>94</v>
      </c>
      <c r="F14" t="s">
        <v>95</v>
      </c>
      <c r="G14" t="s">
        <v>160</v>
      </c>
      <c r="H14">
        <v>800544042</v>
      </c>
      <c r="I14">
        <v>129</v>
      </c>
      <c r="J14" s="96">
        <v>41647</v>
      </c>
      <c r="K14">
        <v>9998</v>
      </c>
      <c r="L14" t="s">
        <v>97</v>
      </c>
      <c r="M14" s="99" t="s">
        <v>161</v>
      </c>
      <c r="N14" t="s">
        <v>99</v>
      </c>
      <c r="O14" s="96">
        <v>41932</v>
      </c>
      <c r="AB14" s="99"/>
      <c r="AC14" s="99"/>
    </row>
    <row r="15" spans="1:33" ht="63.75" x14ac:dyDescent="0.2">
      <c r="A15">
        <v>6057</v>
      </c>
      <c r="B15">
        <v>6188</v>
      </c>
      <c r="C15" t="s">
        <v>131</v>
      </c>
      <c r="D15" t="s">
        <v>45</v>
      </c>
      <c r="E15" t="s">
        <v>94</v>
      </c>
      <c r="F15" t="s">
        <v>95</v>
      </c>
      <c r="G15" t="s">
        <v>162</v>
      </c>
      <c r="H15">
        <v>800544054</v>
      </c>
      <c r="I15">
        <v>130</v>
      </c>
      <c r="J15" s="96">
        <v>41647</v>
      </c>
      <c r="K15">
        <v>9998</v>
      </c>
      <c r="L15" t="s">
        <v>97</v>
      </c>
      <c r="M15" s="99" t="s">
        <v>163</v>
      </c>
      <c r="N15" t="s">
        <v>99</v>
      </c>
      <c r="O15" s="96">
        <v>41933</v>
      </c>
      <c r="P15" s="96">
        <v>42017</v>
      </c>
      <c r="Q15">
        <v>67</v>
      </c>
      <c r="R15" s="96">
        <v>41647</v>
      </c>
      <c r="T15">
        <v>189</v>
      </c>
      <c r="U15" s="96">
        <v>42026</v>
      </c>
      <c r="AB15" s="99"/>
      <c r="AC15" s="99" t="s">
        <v>164</v>
      </c>
      <c r="AD15">
        <v>9998</v>
      </c>
      <c r="AE15" s="96">
        <v>42430</v>
      </c>
    </row>
    <row r="16" spans="1:33" ht="38.25" x14ac:dyDescent="0.2">
      <c r="A16">
        <v>6058</v>
      </c>
      <c r="B16">
        <v>6189</v>
      </c>
      <c r="C16" t="s">
        <v>92</v>
      </c>
      <c r="D16" t="s">
        <v>45</v>
      </c>
      <c r="E16" t="s">
        <v>94</v>
      </c>
      <c r="F16" t="s">
        <v>95</v>
      </c>
      <c r="G16" t="s">
        <v>165</v>
      </c>
      <c r="H16">
        <v>800544183</v>
      </c>
      <c r="I16">
        <v>131</v>
      </c>
      <c r="J16" s="96">
        <v>41647</v>
      </c>
      <c r="K16">
        <v>500</v>
      </c>
      <c r="L16" t="s">
        <v>97</v>
      </c>
      <c r="M16" s="99" t="s">
        <v>166</v>
      </c>
      <c r="N16" t="s">
        <v>99</v>
      </c>
      <c r="O16" s="96">
        <v>41933</v>
      </c>
      <c r="AB16" s="99"/>
      <c r="AC16" s="99"/>
    </row>
    <row r="17" spans="1:31" ht="38.25" x14ac:dyDescent="0.2">
      <c r="A17">
        <v>6059</v>
      </c>
      <c r="B17">
        <v>6190</v>
      </c>
      <c r="C17" t="s">
        <v>131</v>
      </c>
      <c r="D17" t="s">
        <v>45</v>
      </c>
      <c r="E17" t="s">
        <v>94</v>
      </c>
      <c r="F17" t="s">
        <v>95</v>
      </c>
      <c r="G17" t="s">
        <v>167</v>
      </c>
      <c r="H17">
        <v>800368287</v>
      </c>
      <c r="I17">
        <v>132</v>
      </c>
      <c r="J17" s="96">
        <v>41647</v>
      </c>
      <c r="K17">
        <v>9998</v>
      </c>
      <c r="L17" t="s">
        <v>97</v>
      </c>
      <c r="M17" s="99" t="s">
        <v>168</v>
      </c>
      <c r="N17" t="s">
        <v>99</v>
      </c>
      <c r="AB17" s="99"/>
      <c r="AC17" s="99" t="s">
        <v>169</v>
      </c>
      <c r="AE17" s="96">
        <v>41741</v>
      </c>
    </row>
    <row r="18" spans="1:31" ht="25.5" x14ac:dyDescent="0.2">
      <c r="A18">
        <v>6060</v>
      </c>
      <c r="B18">
        <v>6191</v>
      </c>
      <c r="C18" t="s">
        <v>92</v>
      </c>
      <c r="D18" t="s">
        <v>45</v>
      </c>
      <c r="E18" t="s">
        <v>94</v>
      </c>
      <c r="F18" t="s">
        <v>95</v>
      </c>
      <c r="G18" t="s">
        <v>170</v>
      </c>
      <c r="H18">
        <v>38819703</v>
      </c>
      <c r="I18">
        <v>133</v>
      </c>
      <c r="J18" s="96">
        <v>41647</v>
      </c>
      <c r="K18">
        <v>500</v>
      </c>
      <c r="L18" t="s">
        <v>97</v>
      </c>
      <c r="M18" s="99" t="s">
        <v>171</v>
      </c>
      <c r="N18" t="s">
        <v>99</v>
      </c>
      <c r="O18" s="96">
        <v>41933</v>
      </c>
      <c r="AB18" s="99"/>
      <c r="AC18" s="99"/>
    </row>
    <row r="19" spans="1:31" ht="38.25" x14ac:dyDescent="0.2">
      <c r="A19">
        <v>6061</v>
      </c>
      <c r="B19">
        <v>6192</v>
      </c>
      <c r="C19" t="s">
        <v>92</v>
      </c>
      <c r="D19" t="s">
        <v>45</v>
      </c>
      <c r="E19" t="s">
        <v>94</v>
      </c>
      <c r="F19" t="s">
        <v>95</v>
      </c>
      <c r="G19" t="s">
        <v>172</v>
      </c>
      <c r="H19">
        <v>43357338</v>
      </c>
      <c r="I19">
        <v>136</v>
      </c>
      <c r="J19" s="96">
        <v>41647</v>
      </c>
      <c r="K19">
        <v>500</v>
      </c>
      <c r="L19" t="s">
        <v>97</v>
      </c>
      <c r="M19" s="99" t="s">
        <v>173</v>
      </c>
      <c r="N19" t="s">
        <v>99</v>
      </c>
      <c r="O19" s="96">
        <v>41934</v>
      </c>
      <c r="AB19" s="99"/>
      <c r="AC19" s="99"/>
    </row>
    <row r="20" spans="1:31" ht="38.25" x14ac:dyDescent="0.2">
      <c r="A20">
        <v>6062</v>
      </c>
      <c r="B20">
        <v>6193</v>
      </c>
      <c r="C20" t="s">
        <v>92</v>
      </c>
      <c r="D20" t="s">
        <v>45</v>
      </c>
      <c r="E20" t="s">
        <v>94</v>
      </c>
      <c r="F20" t="s">
        <v>95</v>
      </c>
      <c r="G20" t="s">
        <v>174</v>
      </c>
      <c r="H20">
        <v>800353944</v>
      </c>
      <c r="I20">
        <v>137</v>
      </c>
      <c r="J20" s="96">
        <v>41647</v>
      </c>
      <c r="K20">
        <v>500</v>
      </c>
      <c r="L20" t="s">
        <v>97</v>
      </c>
      <c r="M20" s="99" t="s">
        <v>173</v>
      </c>
      <c r="N20" t="s">
        <v>99</v>
      </c>
      <c r="O20" s="96">
        <v>41934</v>
      </c>
      <c r="AB20" s="99"/>
      <c r="AC20" s="99"/>
    </row>
    <row r="21" spans="1:31" ht="38.25" x14ac:dyDescent="0.2">
      <c r="A21">
        <v>6063</v>
      </c>
      <c r="B21">
        <v>6194</v>
      </c>
      <c r="C21" t="s">
        <v>92</v>
      </c>
      <c r="D21" t="s">
        <v>45</v>
      </c>
      <c r="E21" t="s">
        <v>94</v>
      </c>
      <c r="F21" t="s">
        <v>95</v>
      </c>
      <c r="G21" t="s">
        <v>175</v>
      </c>
      <c r="H21">
        <v>35036672</v>
      </c>
      <c r="I21">
        <v>138</v>
      </c>
      <c r="J21" s="96">
        <v>41647</v>
      </c>
      <c r="K21">
        <v>1000</v>
      </c>
      <c r="L21" t="s">
        <v>97</v>
      </c>
      <c r="M21" s="99" t="s">
        <v>176</v>
      </c>
      <c r="N21" t="s">
        <v>99</v>
      </c>
      <c r="O21" s="96">
        <v>41936</v>
      </c>
      <c r="AB21" s="99"/>
      <c r="AC21" s="99"/>
    </row>
    <row r="22" spans="1:31" ht="51" x14ac:dyDescent="0.2">
      <c r="A22">
        <v>6064</v>
      </c>
      <c r="B22">
        <v>6195</v>
      </c>
      <c r="C22" t="s">
        <v>92</v>
      </c>
      <c r="D22" t="s">
        <v>45</v>
      </c>
      <c r="E22" t="s">
        <v>94</v>
      </c>
      <c r="F22" t="s">
        <v>95</v>
      </c>
      <c r="G22" t="s">
        <v>177</v>
      </c>
      <c r="H22">
        <v>998447168</v>
      </c>
      <c r="I22">
        <v>139</v>
      </c>
      <c r="J22" s="96">
        <v>41647</v>
      </c>
      <c r="K22">
        <v>500</v>
      </c>
      <c r="L22" t="s">
        <v>97</v>
      </c>
      <c r="M22" s="99" t="s">
        <v>178</v>
      </c>
      <c r="N22" t="s">
        <v>99</v>
      </c>
      <c r="O22" s="96">
        <v>41936</v>
      </c>
      <c r="AB22" s="99"/>
      <c r="AC22" s="99"/>
    </row>
    <row r="23" spans="1:31" ht="51" x14ac:dyDescent="0.2">
      <c r="A23">
        <v>6065</v>
      </c>
      <c r="B23">
        <v>6196</v>
      </c>
      <c r="C23" t="s">
        <v>92</v>
      </c>
      <c r="D23" t="s">
        <v>45</v>
      </c>
      <c r="E23" t="s">
        <v>137</v>
      </c>
      <c r="F23" t="s">
        <v>138</v>
      </c>
      <c r="G23" t="s">
        <v>179</v>
      </c>
      <c r="H23">
        <v>62320897</v>
      </c>
      <c r="I23">
        <v>145</v>
      </c>
      <c r="J23" s="96">
        <v>41647</v>
      </c>
      <c r="K23">
        <v>100</v>
      </c>
      <c r="L23" t="s">
        <v>97</v>
      </c>
      <c r="M23" s="99" t="s">
        <v>180</v>
      </c>
      <c r="N23" t="s">
        <v>99</v>
      </c>
      <c r="O23" s="96">
        <v>41947</v>
      </c>
      <c r="AB23" s="99"/>
      <c r="AC23" s="99"/>
    </row>
    <row r="24" spans="1:31" ht="38.25" x14ac:dyDescent="0.2">
      <c r="A24">
        <v>6066</v>
      </c>
      <c r="B24">
        <v>6197</v>
      </c>
      <c r="C24" t="s">
        <v>92</v>
      </c>
      <c r="D24" t="s">
        <v>45</v>
      </c>
      <c r="E24" t="s">
        <v>137</v>
      </c>
      <c r="F24" t="s">
        <v>138</v>
      </c>
      <c r="G24" t="s">
        <v>179</v>
      </c>
      <c r="H24">
        <v>62320897</v>
      </c>
      <c r="I24">
        <v>147</v>
      </c>
      <c r="J24" s="96">
        <v>41647</v>
      </c>
      <c r="K24">
        <v>100</v>
      </c>
      <c r="L24" t="s">
        <v>97</v>
      </c>
      <c r="M24" s="99" t="s">
        <v>181</v>
      </c>
      <c r="N24" t="s">
        <v>99</v>
      </c>
      <c r="O24" s="96">
        <v>41947</v>
      </c>
      <c r="AB24" s="99"/>
      <c r="AC24" s="99"/>
    </row>
    <row r="25" spans="1:31" ht="38.25" x14ac:dyDescent="0.2">
      <c r="A25">
        <v>6067</v>
      </c>
      <c r="B25">
        <v>6198</v>
      </c>
      <c r="C25" t="s">
        <v>92</v>
      </c>
      <c r="D25" t="s">
        <v>45</v>
      </c>
      <c r="E25" t="s">
        <v>137</v>
      </c>
      <c r="F25" t="s">
        <v>138</v>
      </c>
      <c r="G25" t="s">
        <v>179</v>
      </c>
      <c r="H25">
        <v>62320897</v>
      </c>
      <c r="I25">
        <v>148</v>
      </c>
      <c r="J25" s="96">
        <v>41647</v>
      </c>
      <c r="K25">
        <v>100</v>
      </c>
      <c r="L25" t="s">
        <v>97</v>
      </c>
      <c r="M25" s="99" t="s">
        <v>182</v>
      </c>
      <c r="N25" t="s">
        <v>99</v>
      </c>
      <c r="O25" s="96">
        <v>41947</v>
      </c>
      <c r="AB25" s="99"/>
      <c r="AC25" s="99"/>
    </row>
    <row r="26" spans="1:31" ht="38.25" x14ac:dyDescent="0.2">
      <c r="A26">
        <v>6068</v>
      </c>
      <c r="B26">
        <v>6199</v>
      </c>
      <c r="C26" t="s">
        <v>92</v>
      </c>
      <c r="D26" t="s">
        <v>45</v>
      </c>
      <c r="E26" t="s">
        <v>94</v>
      </c>
      <c r="F26" t="s">
        <v>95</v>
      </c>
      <c r="G26" t="s">
        <v>183</v>
      </c>
      <c r="H26">
        <v>64717718</v>
      </c>
      <c r="I26">
        <v>152</v>
      </c>
      <c r="J26" s="96">
        <v>41647</v>
      </c>
      <c r="K26">
        <v>500</v>
      </c>
      <c r="L26" t="s">
        <v>97</v>
      </c>
      <c r="M26" s="99" t="s">
        <v>184</v>
      </c>
      <c r="N26" t="s">
        <v>99</v>
      </c>
      <c r="O26" s="96">
        <v>41948</v>
      </c>
      <c r="AB26" s="99"/>
      <c r="AC26" s="99"/>
    </row>
    <row r="27" spans="1:31" ht="38.25" x14ac:dyDescent="0.2">
      <c r="A27">
        <v>6069</v>
      </c>
      <c r="B27">
        <v>6200</v>
      </c>
      <c r="C27" t="s">
        <v>92</v>
      </c>
      <c r="D27" t="s">
        <v>45</v>
      </c>
      <c r="E27" t="s">
        <v>94</v>
      </c>
      <c r="F27" t="s">
        <v>95</v>
      </c>
      <c r="G27" t="s">
        <v>185</v>
      </c>
      <c r="H27">
        <v>998724188</v>
      </c>
      <c r="I27">
        <v>153</v>
      </c>
      <c r="J27" s="96">
        <v>41647</v>
      </c>
      <c r="K27">
        <v>350</v>
      </c>
      <c r="L27" t="s">
        <v>97</v>
      </c>
      <c r="M27" s="99" t="s">
        <v>186</v>
      </c>
      <c r="N27" t="s">
        <v>99</v>
      </c>
      <c r="O27" s="96">
        <v>41955</v>
      </c>
      <c r="AB27" s="99"/>
      <c r="AC27" s="99"/>
    </row>
    <row r="28" spans="1:31" ht="38.25" x14ac:dyDescent="0.2">
      <c r="A28">
        <v>6070</v>
      </c>
      <c r="B28">
        <v>6201</v>
      </c>
      <c r="C28" t="s">
        <v>92</v>
      </c>
      <c r="D28" t="s">
        <v>45</v>
      </c>
      <c r="E28" t="s">
        <v>94</v>
      </c>
      <c r="F28" t="s">
        <v>95</v>
      </c>
      <c r="G28" t="s">
        <v>185</v>
      </c>
      <c r="H28">
        <v>998724188</v>
      </c>
      <c r="I28">
        <v>154</v>
      </c>
      <c r="J28" s="96">
        <v>41647</v>
      </c>
      <c r="K28">
        <v>350</v>
      </c>
      <c r="L28" t="s">
        <v>97</v>
      </c>
      <c r="M28" s="99" t="s">
        <v>186</v>
      </c>
      <c r="N28" t="s">
        <v>99</v>
      </c>
      <c r="O28" s="96">
        <v>41955</v>
      </c>
      <c r="AB28" s="99"/>
      <c r="AC28" s="99"/>
    </row>
    <row r="29" spans="1:31" ht="38.25" x14ac:dyDescent="0.2">
      <c r="A29">
        <v>6071</v>
      </c>
      <c r="B29">
        <v>6202</v>
      </c>
      <c r="C29" t="s">
        <v>92</v>
      </c>
      <c r="D29" t="s">
        <v>45</v>
      </c>
      <c r="E29" t="s">
        <v>94</v>
      </c>
      <c r="F29" t="s">
        <v>95</v>
      </c>
      <c r="G29" t="s">
        <v>187</v>
      </c>
      <c r="H29">
        <v>998724220</v>
      </c>
      <c r="I29">
        <v>155</v>
      </c>
      <c r="J29" s="96">
        <v>41647</v>
      </c>
      <c r="K29">
        <v>350</v>
      </c>
      <c r="L29" t="s">
        <v>97</v>
      </c>
      <c r="M29" s="99" t="s">
        <v>186</v>
      </c>
      <c r="N29" t="s">
        <v>99</v>
      </c>
      <c r="O29" s="96">
        <v>41957</v>
      </c>
      <c r="AB29" s="99"/>
      <c r="AC29" s="99"/>
    </row>
    <row r="30" spans="1:31" ht="51" x14ac:dyDescent="0.2">
      <c r="A30">
        <v>6072</v>
      </c>
      <c r="B30">
        <v>6203</v>
      </c>
      <c r="C30" t="s">
        <v>92</v>
      </c>
      <c r="D30" t="s">
        <v>45</v>
      </c>
      <c r="E30" t="s">
        <v>94</v>
      </c>
      <c r="F30" t="s">
        <v>95</v>
      </c>
      <c r="G30" t="s">
        <v>185</v>
      </c>
      <c r="H30">
        <v>998724188</v>
      </c>
      <c r="I30">
        <v>156</v>
      </c>
      <c r="J30" s="96">
        <v>41647</v>
      </c>
      <c r="K30">
        <v>350</v>
      </c>
      <c r="L30" t="s">
        <v>97</v>
      </c>
      <c r="M30" s="99" t="s">
        <v>188</v>
      </c>
      <c r="N30" t="s">
        <v>99</v>
      </c>
      <c r="O30" s="96">
        <v>41957</v>
      </c>
      <c r="AB30" s="99"/>
      <c r="AC30" s="99"/>
    </row>
    <row r="31" spans="1:31" ht="38.25" x14ac:dyDescent="0.2">
      <c r="A31">
        <v>6073</v>
      </c>
      <c r="B31">
        <v>6204</v>
      </c>
      <c r="C31" t="s">
        <v>92</v>
      </c>
      <c r="D31" t="s">
        <v>45</v>
      </c>
      <c r="E31" t="s">
        <v>94</v>
      </c>
      <c r="F31" t="s">
        <v>95</v>
      </c>
      <c r="G31" t="s">
        <v>189</v>
      </c>
      <c r="H31">
        <v>800541814</v>
      </c>
      <c r="I31">
        <v>159</v>
      </c>
      <c r="J31" s="96">
        <v>41647</v>
      </c>
      <c r="K31">
        <v>999</v>
      </c>
      <c r="L31" t="s">
        <v>97</v>
      </c>
      <c r="M31" s="99" t="s">
        <v>190</v>
      </c>
      <c r="N31" t="s">
        <v>99</v>
      </c>
      <c r="O31" s="96">
        <v>41963</v>
      </c>
      <c r="AB31" s="99"/>
      <c r="AC31" s="99"/>
    </row>
    <row r="32" spans="1:31" ht="51" x14ac:dyDescent="0.2">
      <c r="A32">
        <v>6074</v>
      </c>
      <c r="B32">
        <v>6205</v>
      </c>
      <c r="C32" t="s">
        <v>92</v>
      </c>
      <c r="D32" t="s">
        <v>45</v>
      </c>
      <c r="E32" t="s">
        <v>94</v>
      </c>
      <c r="F32" t="s">
        <v>95</v>
      </c>
      <c r="G32" t="s">
        <v>191</v>
      </c>
      <c r="H32">
        <v>800541144</v>
      </c>
      <c r="I32">
        <v>160</v>
      </c>
      <c r="J32" s="96">
        <v>41647</v>
      </c>
      <c r="K32">
        <v>999</v>
      </c>
      <c r="L32" t="s">
        <v>97</v>
      </c>
      <c r="M32" s="99" t="s">
        <v>192</v>
      </c>
      <c r="N32" t="s">
        <v>99</v>
      </c>
      <c r="O32" s="96">
        <v>41963</v>
      </c>
      <c r="AB32" s="99"/>
      <c r="AC32" s="99"/>
    </row>
    <row r="33" spans="1:31" ht="51" x14ac:dyDescent="0.2">
      <c r="A33">
        <v>6075</v>
      </c>
      <c r="B33">
        <v>6206</v>
      </c>
      <c r="C33" t="s">
        <v>92</v>
      </c>
      <c r="D33" t="s">
        <v>45</v>
      </c>
      <c r="E33" t="s">
        <v>94</v>
      </c>
      <c r="F33" t="s">
        <v>95</v>
      </c>
      <c r="G33" t="s">
        <v>191</v>
      </c>
      <c r="H33">
        <v>800541144</v>
      </c>
      <c r="I33">
        <v>161</v>
      </c>
      <c r="J33" s="96">
        <v>41647</v>
      </c>
      <c r="K33">
        <v>999</v>
      </c>
      <c r="L33" t="s">
        <v>97</v>
      </c>
      <c r="M33" s="99" t="s">
        <v>193</v>
      </c>
      <c r="N33" t="s">
        <v>99</v>
      </c>
      <c r="O33" s="96">
        <v>41964</v>
      </c>
      <c r="AB33" s="99"/>
      <c r="AC33" s="99"/>
    </row>
    <row r="34" spans="1:31" ht="51" x14ac:dyDescent="0.2">
      <c r="A34">
        <v>6076</v>
      </c>
      <c r="B34">
        <v>6207</v>
      </c>
      <c r="C34" t="s">
        <v>92</v>
      </c>
      <c r="D34" t="s">
        <v>45</v>
      </c>
      <c r="E34" t="s">
        <v>94</v>
      </c>
      <c r="F34" t="s">
        <v>95</v>
      </c>
      <c r="G34" t="s">
        <v>194</v>
      </c>
      <c r="H34">
        <v>61304156</v>
      </c>
      <c r="I34">
        <v>162</v>
      </c>
      <c r="J34" s="96">
        <v>41647</v>
      </c>
      <c r="K34">
        <v>960</v>
      </c>
      <c r="L34" t="s">
        <v>97</v>
      </c>
      <c r="M34" s="99" t="s">
        <v>195</v>
      </c>
      <c r="N34" t="s">
        <v>99</v>
      </c>
      <c r="O34" s="96">
        <v>41964</v>
      </c>
      <c r="AB34" s="99"/>
      <c r="AC34" s="99"/>
    </row>
    <row r="35" spans="1:31" ht="51" x14ac:dyDescent="0.2">
      <c r="A35">
        <v>6077</v>
      </c>
      <c r="B35">
        <v>6208</v>
      </c>
      <c r="C35" t="s">
        <v>92</v>
      </c>
      <c r="D35" t="s">
        <v>45</v>
      </c>
      <c r="E35" t="s">
        <v>94</v>
      </c>
      <c r="F35" t="s">
        <v>95</v>
      </c>
      <c r="G35" t="s">
        <v>196</v>
      </c>
      <c r="H35">
        <v>17273067</v>
      </c>
      <c r="I35">
        <v>164</v>
      </c>
      <c r="J35" s="96">
        <v>41647</v>
      </c>
      <c r="K35">
        <v>960</v>
      </c>
      <c r="L35" t="s">
        <v>97</v>
      </c>
      <c r="M35" s="99" t="s">
        <v>195</v>
      </c>
      <c r="N35" t="s">
        <v>99</v>
      </c>
      <c r="O35" s="96">
        <v>41964</v>
      </c>
      <c r="AB35" s="99"/>
      <c r="AC35" s="99"/>
    </row>
    <row r="36" spans="1:31" ht="51" x14ac:dyDescent="0.2">
      <c r="A36">
        <v>6078</v>
      </c>
      <c r="B36">
        <v>6209</v>
      </c>
      <c r="C36" t="s">
        <v>92</v>
      </c>
      <c r="D36" t="s">
        <v>45</v>
      </c>
      <c r="E36" t="s">
        <v>94</v>
      </c>
      <c r="F36" t="s">
        <v>95</v>
      </c>
      <c r="G36" t="s">
        <v>197</v>
      </c>
      <c r="H36">
        <v>119198479</v>
      </c>
      <c r="I36">
        <v>165</v>
      </c>
      <c r="J36" s="96">
        <v>41647</v>
      </c>
      <c r="K36">
        <v>960</v>
      </c>
      <c r="L36" t="s">
        <v>97</v>
      </c>
      <c r="M36" s="99" t="s">
        <v>195</v>
      </c>
      <c r="N36" t="s">
        <v>99</v>
      </c>
      <c r="O36" s="96">
        <v>41964</v>
      </c>
      <c r="AB36" s="99"/>
      <c r="AC36" s="99"/>
    </row>
    <row r="37" spans="1:31" ht="38.25" x14ac:dyDescent="0.2">
      <c r="A37">
        <v>6079</v>
      </c>
      <c r="B37">
        <v>6210</v>
      </c>
      <c r="C37" t="s">
        <v>92</v>
      </c>
      <c r="D37" t="s">
        <v>45</v>
      </c>
      <c r="E37" t="s">
        <v>94</v>
      </c>
      <c r="F37" t="s">
        <v>95</v>
      </c>
      <c r="G37" t="s">
        <v>198</v>
      </c>
      <c r="H37">
        <v>75796110</v>
      </c>
      <c r="I37">
        <v>166</v>
      </c>
      <c r="J37" s="96">
        <v>41647</v>
      </c>
      <c r="K37">
        <v>960</v>
      </c>
      <c r="L37" t="s">
        <v>97</v>
      </c>
      <c r="M37" s="99" t="s">
        <v>199</v>
      </c>
      <c r="N37" t="s">
        <v>99</v>
      </c>
      <c r="O37" s="96">
        <v>41967</v>
      </c>
      <c r="AB37" s="99"/>
      <c r="AC37" s="99"/>
    </row>
    <row r="38" spans="1:31" ht="51" x14ac:dyDescent="0.2">
      <c r="A38">
        <v>6080</v>
      </c>
      <c r="B38">
        <v>6211</v>
      </c>
      <c r="C38" t="s">
        <v>92</v>
      </c>
      <c r="D38" t="s">
        <v>45</v>
      </c>
      <c r="E38" t="s">
        <v>94</v>
      </c>
      <c r="F38" t="s">
        <v>95</v>
      </c>
      <c r="G38" t="s">
        <v>200</v>
      </c>
      <c r="H38">
        <v>156800112</v>
      </c>
      <c r="I38">
        <v>167</v>
      </c>
      <c r="J38" s="96">
        <v>41647</v>
      </c>
      <c r="K38">
        <v>960</v>
      </c>
      <c r="L38" t="s">
        <v>97</v>
      </c>
      <c r="M38" s="99" t="s">
        <v>201</v>
      </c>
      <c r="N38" t="s">
        <v>99</v>
      </c>
      <c r="O38" s="96">
        <v>41967</v>
      </c>
      <c r="AB38" s="99"/>
      <c r="AC38" s="99"/>
    </row>
    <row r="39" spans="1:31" ht="38.25" x14ac:dyDescent="0.2">
      <c r="A39">
        <v>6081</v>
      </c>
      <c r="B39">
        <v>6212</v>
      </c>
      <c r="C39" t="s">
        <v>87</v>
      </c>
      <c r="D39" t="s">
        <v>45</v>
      </c>
      <c r="E39" t="s">
        <v>94</v>
      </c>
      <c r="F39" t="s">
        <v>95</v>
      </c>
      <c r="G39" t="s">
        <v>202</v>
      </c>
      <c r="H39">
        <v>800370990</v>
      </c>
      <c r="I39">
        <v>168</v>
      </c>
      <c r="J39" s="96">
        <v>41647</v>
      </c>
      <c r="K39">
        <v>500</v>
      </c>
      <c r="L39" t="s">
        <v>97</v>
      </c>
      <c r="M39" s="99" t="s">
        <v>203</v>
      </c>
      <c r="N39" t="s">
        <v>64</v>
      </c>
      <c r="O39" s="96">
        <v>41967</v>
      </c>
      <c r="P39" s="96">
        <v>42060</v>
      </c>
      <c r="Q39">
        <v>636</v>
      </c>
      <c r="R39" s="96">
        <v>41647</v>
      </c>
      <c r="T39">
        <v>824</v>
      </c>
      <c r="U39" s="96">
        <v>42079</v>
      </c>
      <c r="V39" s="96">
        <v>42298</v>
      </c>
      <c r="X39" s="96">
        <v>42739</v>
      </c>
      <c r="AB39" s="99" t="s">
        <v>204</v>
      </c>
      <c r="AC39" s="99"/>
    </row>
    <row r="40" spans="1:31" ht="25.5" x14ac:dyDescent="0.2">
      <c r="A40">
        <v>6082</v>
      </c>
      <c r="B40">
        <v>6213</v>
      </c>
      <c r="C40" t="s">
        <v>92</v>
      </c>
      <c r="D40" t="s">
        <v>45</v>
      </c>
      <c r="E40" t="s">
        <v>94</v>
      </c>
      <c r="F40" t="s">
        <v>95</v>
      </c>
      <c r="G40" t="s">
        <v>205</v>
      </c>
      <c r="H40">
        <v>800352437</v>
      </c>
      <c r="I40">
        <v>169</v>
      </c>
      <c r="J40" s="96">
        <v>41647</v>
      </c>
      <c r="K40">
        <v>260</v>
      </c>
      <c r="L40" t="s">
        <v>97</v>
      </c>
      <c r="M40" s="99" t="s">
        <v>206</v>
      </c>
      <c r="N40" t="s">
        <v>99</v>
      </c>
      <c r="O40" s="96">
        <v>41983</v>
      </c>
      <c r="AB40" s="99"/>
      <c r="AC40" s="99"/>
    </row>
    <row r="41" spans="1:31" ht="51" x14ac:dyDescent="0.2">
      <c r="A41">
        <v>6083</v>
      </c>
      <c r="B41">
        <v>6214</v>
      </c>
      <c r="C41" t="s">
        <v>92</v>
      </c>
      <c r="D41" t="s">
        <v>45</v>
      </c>
      <c r="E41" t="s">
        <v>94</v>
      </c>
      <c r="F41" t="s">
        <v>95</v>
      </c>
      <c r="G41" t="s">
        <v>207</v>
      </c>
      <c r="H41">
        <v>999013536</v>
      </c>
      <c r="I41">
        <v>170</v>
      </c>
      <c r="J41" s="96">
        <v>41647</v>
      </c>
      <c r="K41">
        <v>960</v>
      </c>
      <c r="L41" t="s">
        <v>97</v>
      </c>
      <c r="M41" s="99" t="s">
        <v>208</v>
      </c>
      <c r="N41" t="s">
        <v>99</v>
      </c>
      <c r="O41" s="96">
        <v>41652</v>
      </c>
      <c r="AB41" s="99"/>
      <c r="AC41" s="99"/>
    </row>
    <row r="42" spans="1:31" ht="51" x14ac:dyDescent="0.2">
      <c r="A42">
        <v>6084</v>
      </c>
      <c r="B42">
        <v>6215</v>
      </c>
      <c r="C42" t="s">
        <v>92</v>
      </c>
      <c r="D42" t="s">
        <v>45</v>
      </c>
      <c r="E42" t="s">
        <v>94</v>
      </c>
      <c r="F42" t="s">
        <v>95</v>
      </c>
      <c r="G42" t="s">
        <v>207</v>
      </c>
      <c r="H42">
        <v>999013536</v>
      </c>
      <c r="I42">
        <v>171</v>
      </c>
      <c r="J42" s="96">
        <v>41647</v>
      </c>
      <c r="K42">
        <v>960</v>
      </c>
      <c r="L42" t="s">
        <v>97</v>
      </c>
      <c r="M42" s="99" t="s">
        <v>209</v>
      </c>
      <c r="N42" t="s">
        <v>99</v>
      </c>
      <c r="O42" s="96">
        <v>41652</v>
      </c>
      <c r="AB42" s="99"/>
      <c r="AC42" s="99"/>
    </row>
    <row r="43" spans="1:31" ht="25.5" x14ac:dyDescent="0.2">
      <c r="A43">
        <v>6085</v>
      </c>
      <c r="B43">
        <v>6216</v>
      </c>
      <c r="C43" t="s">
        <v>92</v>
      </c>
      <c r="D43" t="s">
        <v>45</v>
      </c>
      <c r="E43" t="s">
        <v>94</v>
      </c>
      <c r="F43" t="s">
        <v>95</v>
      </c>
      <c r="G43" t="s">
        <v>210</v>
      </c>
      <c r="H43">
        <v>999485214</v>
      </c>
      <c r="I43">
        <v>174</v>
      </c>
      <c r="J43" s="96">
        <v>41647</v>
      </c>
      <c r="K43">
        <v>440</v>
      </c>
      <c r="L43" t="s">
        <v>97</v>
      </c>
      <c r="M43" s="99" t="s">
        <v>211</v>
      </c>
      <c r="N43" t="s">
        <v>99</v>
      </c>
      <c r="O43" s="96">
        <v>42052</v>
      </c>
      <c r="AB43" s="99"/>
      <c r="AC43" s="99"/>
    </row>
    <row r="44" spans="1:31" ht="38.25" x14ac:dyDescent="0.2">
      <c r="A44">
        <v>6086</v>
      </c>
      <c r="B44">
        <v>6217</v>
      </c>
      <c r="C44" t="s">
        <v>92</v>
      </c>
      <c r="D44" t="s">
        <v>45</v>
      </c>
      <c r="E44" t="s">
        <v>94</v>
      </c>
      <c r="F44" t="s">
        <v>95</v>
      </c>
      <c r="G44" t="s">
        <v>212</v>
      </c>
      <c r="H44">
        <v>90180851</v>
      </c>
      <c r="I44">
        <v>175</v>
      </c>
      <c r="J44" s="96">
        <v>41647</v>
      </c>
      <c r="K44">
        <v>776</v>
      </c>
      <c r="L44" t="s">
        <v>97</v>
      </c>
      <c r="M44" s="99" t="s">
        <v>213</v>
      </c>
      <c r="N44" t="s">
        <v>99</v>
      </c>
      <c r="O44" s="96">
        <v>42052</v>
      </c>
      <c r="AB44" s="99"/>
      <c r="AC44" s="99"/>
    </row>
    <row r="45" spans="1:31" ht="38.25" x14ac:dyDescent="0.2">
      <c r="A45">
        <v>6087</v>
      </c>
      <c r="B45">
        <v>6117</v>
      </c>
      <c r="C45" t="s">
        <v>131</v>
      </c>
      <c r="D45" t="s">
        <v>45</v>
      </c>
      <c r="E45" t="s">
        <v>94</v>
      </c>
      <c r="F45" t="s">
        <v>95</v>
      </c>
      <c r="G45" t="s">
        <v>214</v>
      </c>
      <c r="H45">
        <v>800455360</v>
      </c>
      <c r="I45">
        <v>22</v>
      </c>
      <c r="J45" s="96">
        <v>41647</v>
      </c>
      <c r="K45">
        <v>999</v>
      </c>
      <c r="L45" t="s">
        <v>97</v>
      </c>
      <c r="M45" s="99" t="s">
        <v>215</v>
      </c>
      <c r="N45" t="s">
        <v>99</v>
      </c>
      <c r="O45" s="96">
        <v>41845</v>
      </c>
      <c r="P45" s="96">
        <v>42087</v>
      </c>
      <c r="Q45">
        <v>931</v>
      </c>
      <c r="R45" s="96">
        <v>41647</v>
      </c>
      <c r="T45">
        <v>1232</v>
      </c>
      <c r="U45" s="96">
        <v>42116</v>
      </c>
      <c r="AB45" s="99"/>
      <c r="AC45" s="99" t="s">
        <v>216</v>
      </c>
      <c r="AD45">
        <v>999</v>
      </c>
      <c r="AE45" s="96">
        <v>42430</v>
      </c>
    </row>
    <row r="46" spans="1:31" ht="51" x14ac:dyDescent="0.2">
      <c r="A46">
        <v>6088</v>
      </c>
      <c r="B46">
        <v>6118</v>
      </c>
      <c r="C46" t="s">
        <v>92</v>
      </c>
      <c r="D46" t="s">
        <v>45</v>
      </c>
      <c r="E46" t="s">
        <v>94</v>
      </c>
      <c r="F46" t="s">
        <v>95</v>
      </c>
      <c r="G46" t="s">
        <v>214</v>
      </c>
      <c r="H46">
        <v>800455360</v>
      </c>
      <c r="I46">
        <v>23</v>
      </c>
      <c r="J46" s="96">
        <v>41647</v>
      </c>
      <c r="K46">
        <v>499</v>
      </c>
      <c r="L46" t="s">
        <v>97</v>
      </c>
      <c r="M46" s="99" t="s">
        <v>217</v>
      </c>
      <c r="N46" t="s">
        <v>99</v>
      </c>
      <c r="O46" s="96">
        <v>41845</v>
      </c>
      <c r="AB46" s="99"/>
      <c r="AC46" s="99"/>
    </row>
    <row r="47" spans="1:31" ht="25.5" x14ac:dyDescent="0.2">
      <c r="A47">
        <v>6089</v>
      </c>
      <c r="B47">
        <v>6119</v>
      </c>
      <c r="C47" t="s">
        <v>131</v>
      </c>
      <c r="D47" t="s">
        <v>45</v>
      </c>
      <c r="E47" t="s">
        <v>94</v>
      </c>
      <c r="F47" t="s">
        <v>95</v>
      </c>
      <c r="G47" t="s">
        <v>214</v>
      </c>
      <c r="H47">
        <v>800455360</v>
      </c>
      <c r="I47">
        <v>24</v>
      </c>
      <c r="J47" s="96">
        <v>41647</v>
      </c>
      <c r="K47">
        <v>999</v>
      </c>
      <c r="L47" t="s">
        <v>97</v>
      </c>
      <c r="M47" s="99" t="s">
        <v>218</v>
      </c>
      <c r="N47" t="s">
        <v>99</v>
      </c>
      <c r="O47" s="96">
        <v>41845</v>
      </c>
      <c r="P47" s="96">
        <v>42040</v>
      </c>
      <c r="Q47">
        <v>323</v>
      </c>
      <c r="R47" s="96">
        <v>41647</v>
      </c>
      <c r="T47">
        <v>379</v>
      </c>
      <c r="U47" s="96">
        <v>42044</v>
      </c>
      <c r="AB47" s="99"/>
      <c r="AC47" s="99" t="s">
        <v>219</v>
      </c>
      <c r="AD47">
        <v>999</v>
      </c>
      <c r="AE47" s="96">
        <v>42343</v>
      </c>
    </row>
    <row r="48" spans="1:31" ht="51" x14ac:dyDescent="0.2">
      <c r="A48">
        <v>6090</v>
      </c>
      <c r="B48">
        <v>6120</v>
      </c>
      <c r="C48" t="s">
        <v>131</v>
      </c>
      <c r="D48" t="s">
        <v>45</v>
      </c>
      <c r="E48" t="s">
        <v>94</v>
      </c>
      <c r="F48" t="s">
        <v>95</v>
      </c>
      <c r="G48" t="s">
        <v>220</v>
      </c>
      <c r="H48">
        <v>800350315</v>
      </c>
      <c r="I48">
        <v>25</v>
      </c>
      <c r="J48" s="96">
        <v>41647</v>
      </c>
      <c r="K48">
        <v>499</v>
      </c>
      <c r="L48" t="s">
        <v>97</v>
      </c>
      <c r="M48" s="99" t="s">
        <v>221</v>
      </c>
      <c r="N48" t="s">
        <v>99</v>
      </c>
      <c r="O48" s="96">
        <v>41848</v>
      </c>
      <c r="P48" s="96">
        <v>42032</v>
      </c>
      <c r="Q48">
        <v>258</v>
      </c>
      <c r="R48" s="96">
        <v>41647</v>
      </c>
      <c r="T48">
        <v>287</v>
      </c>
      <c r="U48" s="96">
        <v>42037</v>
      </c>
      <c r="AB48" s="99" t="s">
        <v>222</v>
      </c>
      <c r="AC48" s="99" t="s">
        <v>223</v>
      </c>
      <c r="AD48">
        <v>499</v>
      </c>
      <c r="AE48" s="100">
        <v>42571.709189814814</v>
      </c>
    </row>
    <row r="49" spans="1:31" ht="38.25" x14ac:dyDescent="0.2">
      <c r="A49">
        <v>6091</v>
      </c>
      <c r="B49">
        <v>6121</v>
      </c>
      <c r="C49" t="s">
        <v>131</v>
      </c>
      <c r="D49" t="s">
        <v>45</v>
      </c>
      <c r="E49" t="s">
        <v>94</v>
      </c>
      <c r="F49" t="s">
        <v>95</v>
      </c>
      <c r="G49" t="s">
        <v>224</v>
      </c>
      <c r="H49">
        <v>800542780</v>
      </c>
      <c r="I49">
        <v>26</v>
      </c>
      <c r="J49" s="96">
        <v>41647</v>
      </c>
      <c r="K49">
        <v>999</v>
      </c>
      <c r="L49" t="s">
        <v>97</v>
      </c>
      <c r="M49" s="99" t="s">
        <v>225</v>
      </c>
      <c r="N49" t="s">
        <v>99</v>
      </c>
      <c r="O49" s="96">
        <v>41848</v>
      </c>
      <c r="P49" s="96">
        <v>42054</v>
      </c>
      <c r="Q49">
        <v>518</v>
      </c>
      <c r="R49" s="96">
        <v>41647</v>
      </c>
      <c r="T49">
        <v>639</v>
      </c>
      <c r="U49" s="96">
        <v>42061</v>
      </c>
      <c r="AB49" s="99"/>
      <c r="AC49" s="99" t="s">
        <v>226</v>
      </c>
      <c r="AD49">
        <v>999</v>
      </c>
      <c r="AE49" s="96">
        <v>42430</v>
      </c>
    </row>
    <row r="50" spans="1:31" ht="51" x14ac:dyDescent="0.2">
      <c r="A50">
        <v>6092</v>
      </c>
      <c r="B50">
        <v>6122</v>
      </c>
      <c r="C50" t="s">
        <v>92</v>
      </c>
      <c r="D50" t="s">
        <v>45</v>
      </c>
      <c r="E50" t="s">
        <v>94</v>
      </c>
      <c r="F50" t="s">
        <v>95</v>
      </c>
      <c r="G50" t="s">
        <v>227</v>
      </c>
      <c r="H50">
        <v>800348240</v>
      </c>
      <c r="I50">
        <v>27</v>
      </c>
      <c r="J50" s="96">
        <v>41647</v>
      </c>
      <c r="K50">
        <v>250</v>
      </c>
      <c r="L50" t="s">
        <v>97</v>
      </c>
      <c r="M50" s="99" t="s">
        <v>228</v>
      </c>
      <c r="N50" t="s">
        <v>99</v>
      </c>
      <c r="O50" s="96">
        <v>42387</v>
      </c>
      <c r="AB50" s="99" t="s">
        <v>229</v>
      </c>
      <c r="AC50" s="99"/>
    </row>
    <row r="51" spans="1:31" ht="51" x14ac:dyDescent="0.2">
      <c r="A51">
        <v>6093</v>
      </c>
      <c r="B51">
        <v>6123</v>
      </c>
      <c r="C51" t="s">
        <v>92</v>
      </c>
      <c r="D51" t="s">
        <v>45</v>
      </c>
      <c r="E51" t="s">
        <v>94</v>
      </c>
      <c r="F51" t="s">
        <v>95</v>
      </c>
      <c r="G51" t="s">
        <v>220</v>
      </c>
      <c r="H51">
        <v>800350315</v>
      </c>
      <c r="I51">
        <v>28</v>
      </c>
      <c r="J51" s="96">
        <v>41647</v>
      </c>
      <c r="K51">
        <v>499</v>
      </c>
      <c r="L51" t="s">
        <v>97</v>
      </c>
      <c r="M51" s="99" t="s">
        <v>230</v>
      </c>
      <c r="N51" t="s">
        <v>99</v>
      </c>
      <c r="O51" s="96">
        <v>41848</v>
      </c>
      <c r="AB51" s="99" t="s">
        <v>222</v>
      </c>
      <c r="AC51" s="99"/>
    </row>
    <row r="52" spans="1:31" ht="25.5" x14ac:dyDescent="0.2">
      <c r="A52">
        <v>6094</v>
      </c>
      <c r="B52">
        <v>6124</v>
      </c>
      <c r="C52" t="s">
        <v>92</v>
      </c>
      <c r="D52" t="s">
        <v>45</v>
      </c>
      <c r="E52" t="s">
        <v>94</v>
      </c>
      <c r="F52" t="s">
        <v>95</v>
      </c>
      <c r="G52" t="s">
        <v>224</v>
      </c>
      <c r="H52">
        <v>800542780</v>
      </c>
      <c r="I52">
        <v>29</v>
      </c>
      <c r="J52" s="96">
        <v>41647</v>
      </c>
      <c r="K52">
        <v>499</v>
      </c>
      <c r="L52" t="s">
        <v>97</v>
      </c>
      <c r="M52" s="99" t="s">
        <v>218</v>
      </c>
      <c r="N52" t="s">
        <v>99</v>
      </c>
      <c r="O52" s="96">
        <v>41848</v>
      </c>
      <c r="AB52" s="99"/>
      <c r="AC52" s="99"/>
    </row>
    <row r="53" spans="1:31" ht="38.25" x14ac:dyDescent="0.2">
      <c r="A53">
        <v>6095</v>
      </c>
      <c r="B53">
        <v>6125</v>
      </c>
      <c r="C53" t="s">
        <v>92</v>
      </c>
      <c r="D53" t="s">
        <v>45</v>
      </c>
      <c r="E53" t="s">
        <v>94</v>
      </c>
      <c r="F53" t="s">
        <v>95</v>
      </c>
      <c r="G53" t="s">
        <v>224</v>
      </c>
      <c r="H53">
        <v>800542780</v>
      </c>
      <c r="I53">
        <v>30</v>
      </c>
      <c r="J53" s="96">
        <v>41647</v>
      </c>
      <c r="K53">
        <v>499</v>
      </c>
      <c r="L53" t="s">
        <v>97</v>
      </c>
      <c r="M53" s="99" t="s">
        <v>231</v>
      </c>
      <c r="N53" t="s">
        <v>99</v>
      </c>
      <c r="O53" s="96">
        <v>41848</v>
      </c>
      <c r="AB53" s="99"/>
      <c r="AC53" s="99"/>
    </row>
    <row r="54" spans="1:31" ht="51" x14ac:dyDescent="0.2">
      <c r="A54">
        <v>6096</v>
      </c>
      <c r="B54">
        <v>6126</v>
      </c>
      <c r="C54" t="s">
        <v>131</v>
      </c>
      <c r="D54" t="s">
        <v>45</v>
      </c>
      <c r="E54" t="s">
        <v>94</v>
      </c>
      <c r="F54" t="s">
        <v>95</v>
      </c>
      <c r="G54" t="s">
        <v>227</v>
      </c>
      <c r="H54">
        <v>800348240</v>
      </c>
      <c r="I54">
        <v>31</v>
      </c>
      <c r="J54" s="96">
        <v>41647</v>
      </c>
      <c r="K54">
        <v>499</v>
      </c>
      <c r="L54" t="s">
        <v>97</v>
      </c>
      <c r="M54" s="99" t="s">
        <v>232</v>
      </c>
      <c r="N54" t="s">
        <v>99</v>
      </c>
      <c r="O54" s="96">
        <v>41849</v>
      </c>
      <c r="P54" s="96">
        <v>42032</v>
      </c>
      <c r="Q54">
        <v>256</v>
      </c>
      <c r="R54" s="96">
        <v>41647</v>
      </c>
      <c r="T54">
        <v>283</v>
      </c>
      <c r="U54" s="96">
        <v>42034</v>
      </c>
      <c r="AB54" s="99"/>
      <c r="AC54" s="99" t="s">
        <v>233</v>
      </c>
      <c r="AD54">
        <v>499</v>
      </c>
      <c r="AE54" s="96">
        <v>42231</v>
      </c>
    </row>
    <row r="55" spans="1:31" ht="38.25" x14ac:dyDescent="0.2">
      <c r="A55">
        <v>6097</v>
      </c>
      <c r="B55">
        <v>6127</v>
      </c>
      <c r="C55" t="s">
        <v>92</v>
      </c>
      <c r="D55" t="s">
        <v>45</v>
      </c>
      <c r="E55" t="s">
        <v>94</v>
      </c>
      <c r="F55" t="s">
        <v>95</v>
      </c>
      <c r="G55" t="s">
        <v>224</v>
      </c>
      <c r="H55">
        <v>800542780</v>
      </c>
      <c r="I55">
        <v>32</v>
      </c>
      <c r="J55" s="96">
        <v>41647</v>
      </c>
      <c r="K55">
        <v>499</v>
      </c>
      <c r="L55" t="s">
        <v>97</v>
      </c>
      <c r="M55" s="99" t="s">
        <v>234</v>
      </c>
      <c r="N55" t="s">
        <v>99</v>
      </c>
      <c r="O55" s="96">
        <v>41849</v>
      </c>
      <c r="AB55" s="99"/>
      <c r="AC55" s="99"/>
    </row>
    <row r="56" spans="1:31" ht="38.25" x14ac:dyDescent="0.2">
      <c r="A56">
        <v>6098</v>
      </c>
      <c r="B56">
        <v>6128</v>
      </c>
      <c r="C56" t="s">
        <v>92</v>
      </c>
      <c r="D56" t="s">
        <v>45</v>
      </c>
      <c r="E56" t="s">
        <v>94</v>
      </c>
      <c r="F56" t="s">
        <v>95</v>
      </c>
      <c r="G56" t="s">
        <v>235</v>
      </c>
      <c r="H56">
        <v>997528628</v>
      </c>
      <c r="I56">
        <v>33</v>
      </c>
      <c r="J56" s="96">
        <v>41647</v>
      </c>
      <c r="K56">
        <v>938</v>
      </c>
      <c r="L56" t="s">
        <v>97</v>
      </c>
      <c r="M56" s="99" t="s">
        <v>236</v>
      </c>
      <c r="N56" t="s">
        <v>99</v>
      </c>
      <c r="O56" s="96">
        <v>41856</v>
      </c>
      <c r="AB56" s="99"/>
      <c r="AC56" s="99"/>
    </row>
    <row r="57" spans="1:31" ht="51" x14ac:dyDescent="0.2">
      <c r="A57">
        <v>6099</v>
      </c>
      <c r="B57">
        <v>6129</v>
      </c>
      <c r="C57" t="s">
        <v>131</v>
      </c>
      <c r="D57" t="s">
        <v>45</v>
      </c>
      <c r="E57" t="s">
        <v>94</v>
      </c>
      <c r="F57" t="s">
        <v>95</v>
      </c>
      <c r="G57" t="s">
        <v>237</v>
      </c>
      <c r="H57">
        <v>800543997</v>
      </c>
      <c r="I57">
        <v>34</v>
      </c>
      <c r="J57" s="96">
        <v>41647</v>
      </c>
      <c r="K57">
        <v>250</v>
      </c>
      <c r="L57" t="s">
        <v>97</v>
      </c>
      <c r="M57" s="99" t="s">
        <v>238</v>
      </c>
      <c r="N57" t="s">
        <v>99</v>
      </c>
      <c r="O57" s="96">
        <v>41857</v>
      </c>
      <c r="P57" s="96">
        <v>42412</v>
      </c>
      <c r="Q57">
        <v>538</v>
      </c>
      <c r="R57" s="96">
        <v>41647</v>
      </c>
      <c r="T57">
        <v>845</v>
      </c>
      <c r="U57" s="96">
        <v>42432</v>
      </c>
      <c r="AB57" s="99"/>
      <c r="AC57" s="99" t="s">
        <v>239</v>
      </c>
      <c r="AD57">
        <v>250</v>
      </c>
      <c r="AE57" s="96">
        <v>42557</v>
      </c>
    </row>
    <row r="58" spans="1:31" ht="63.75" x14ac:dyDescent="0.2">
      <c r="A58">
        <v>6100</v>
      </c>
      <c r="B58">
        <v>6130</v>
      </c>
      <c r="C58" t="s">
        <v>92</v>
      </c>
      <c r="D58" t="s">
        <v>45</v>
      </c>
      <c r="E58" t="s">
        <v>94</v>
      </c>
      <c r="F58" t="s">
        <v>95</v>
      </c>
      <c r="G58" t="s">
        <v>240</v>
      </c>
      <c r="H58">
        <v>800543985</v>
      </c>
      <c r="I58">
        <v>35</v>
      </c>
      <c r="J58" s="96">
        <v>41647</v>
      </c>
      <c r="K58">
        <v>250</v>
      </c>
      <c r="L58" t="s">
        <v>97</v>
      </c>
      <c r="M58" s="99" t="s">
        <v>241</v>
      </c>
      <c r="N58" t="s">
        <v>99</v>
      </c>
      <c r="O58" s="96">
        <v>41877</v>
      </c>
      <c r="AB58" s="99"/>
      <c r="AC58" s="99"/>
    </row>
    <row r="59" spans="1:31" ht="63.75" x14ac:dyDescent="0.2">
      <c r="A59">
        <v>6101</v>
      </c>
      <c r="B59">
        <v>6131</v>
      </c>
      <c r="C59" t="s">
        <v>92</v>
      </c>
      <c r="D59" t="s">
        <v>45</v>
      </c>
      <c r="E59" t="s">
        <v>94</v>
      </c>
      <c r="F59" t="s">
        <v>95</v>
      </c>
      <c r="G59" t="s">
        <v>240</v>
      </c>
      <c r="H59">
        <v>800543985</v>
      </c>
      <c r="I59">
        <v>36</v>
      </c>
      <c r="J59" s="96">
        <v>41647</v>
      </c>
      <c r="K59">
        <v>750</v>
      </c>
      <c r="L59" t="s">
        <v>97</v>
      </c>
      <c r="M59" s="99" t="s">
        <v>241</v>
      </c>
      <c r="N59" t="s">
        <v>99</v>
      </c>
      <c r="O59" s="96">
        <v>41877</v>
      </c>
      <c r="AB59" s="99"/>
      <c r="AC59" s="99"/>
    </row>
    <row r="60" spans="1:31" ht="51" x14ac:dyDescent="0.2">
      <c r="A60">
        <v>6102</v>
      </c>
      <c r="B60">
        <v>6132</v>
      </c>
      <c r="C60" t="s">
        <v>131</v>
      </c>
      <c r="D60" t="s">
        <v>45</v>
      </c>
      <c r="E60" t="s">
        <v>94</v>
      </c>
      <c r="F60" t="s">
        <v>95</v>
      </c>
      <c r="G60" t="s">
        <v>237</v>
      </c>
      <c r="H60">
        <v>800543997</v>
      </c>
      <c r="I60">
        <v>37</v>
      </c>
      <c r="J60" s="96">
        <v>41647</v>
      </c>
      <c r="K60">
        <v>250</v>
      </c>
      <c r="L60" t="s">
        <v>97</v>
      </c>
      <c r="M60" s="99" t="s">
        <v>242</v>
      </c>
      <c r="N60" t="s">
        <v>99</v>
      </c>
      <c r="O60" s="96">
        <v>41877</v>
      </c>
      <c r="P60" s="96">
        <v>42412</v>
      </c>
      <c r="Q60">
        <v>538</v>
      </c>
      <c r="R60" s="96">
        <v>41647</v>
      </c>
      <c r="T60">
        <v>846</v>
      </c>
      <c r="U60" s="96">
        <v>42432</v>
      </c>
      <c r="AB60" s="99"/>
      <c r="AC60" s="99" t="s">
        <v>239</v>
      </c>
      <c r="AD60">
        <v>250</v>
      </c>
      <c r="AE60" s="96">
        <v>42557</v>
      </c>
    </row>
    <row r="61" spans="1:31" ht="25.5" x14ac:dyDescent="0.2">
      <c r="A61">
        <v>6103</v>
      </c>
      <c r="B61">
        <v>6133</v>
      </c>
      <c r="C61" t="s">
        <v>131</v>
      </c>
      <c r="D61" t="s">
        <v>45</v>
      </c>
      <c r="E61" t="s">
        <v>94</v>
      </c>
      <c r="F61" t="s">
        <v>95</v>
      </c>
      <c r="G61" t="s">
        <v>243</v>
      </c>
      <c r="H61">
        <v>800544287</v>
      </c>
      <c r="I61">
        <v>38</v>
      </c>
      <c r="J61" s="96">
        <v>41647</v>
      </c>
      <c r="K61">
        <v>160</v>
      </c>
      <c r="L61" t="s">
        <v>97</v>
      </c>
      <c r="M61" s="99" t="s">
        <v>244</v>
      </c>
      <c r="N61" t="s">
        <v>99</v>
      </c>
      <c r="AB61" s="99"/>
      <c r="AC61" s="99" t="s">
        <v>245</v>
      </c>
      <c r="AE61" s="96">
        <v>41741</v>
      </c>
    </row>
    <row r="62" spans="1:31" ht="25.5" x14ac:dyDescent="0.2">
      <c r="A62">
        <v>6104</v>
      </c>
      <c r="B62">
        <v>6134</v>
      </c>
      <c r="C62" t="s">
        <v>92</v>
      </c>
      <c r="D62" t="s">
        <v>45</v>
      </c>
      <c r="E62" t="s">
        <v>94</v>
      </c>
      <c r="F62" t="s">
        <v>95</v>
      </c>
      <c r="G62" t="s">
        <v>246</v>
      </c>
      <c r="H62">
        <v>800324790</v>
      </c>
      <c r="I62">
        <v>40</v>
      </c>
      <c r="J62" s="96">
        <v>41647</v>
      </c>
      <c r="K62">
        <v>500</v>
      </c>
      <c r="L62" t="s">
        <v>97</v>
      </c>
      <c r="M62" s="99" t="s">
        <v>247</v>
      </c>
      <c r="N62" t="s">
        <v>99</v>
      </c>
      <c r="O62" s="96">
        <v>41877</v>
      </c>
      <c r="AB62" s="99"/>
      <c r="AC62" s="99"/>
    </row>
    <row r="63" spans="1:31" ht="38.25" x14ac:dyDescent="0.2">
      <c r="A63">
        <v>6105</v>
      </c>
      <c r="B63">
        <v>6135</v>
      </c>
      <c r="C63" t="s">
        <v>92</v>
      </c>
      <c r="D63" t="s">
        <v>45</v>
      </c>
      <c r="E63" t="s">
        <v>94</v>
      </c>
      <c r="F63" t="s">
        <v>95</v>
      </c>
      <c r="G63" t="s">
        <v>248</v>
      </c>
      <c r="H63">
        <v>800482582</v>
      </c>
      <c r="I63">
        <v>41</v>
      </c>
      <c r="J63" s="96">
        <v>41647</v>
      </c>
      <c r="K63">
        <v>500</v>
      </c>
      <c r="L63" t="s">
        <v>97</v>
      </c>
      <c r="M63" s="99" t="s">
        <v>249</v>
      </c>
      <c r="N63" t="s">
        <v>99</v>
      </c>
      <c r="O63" s="96">
        <v>41877</v>
      </c>
      <c r="AB63" s="99"/>
      <c r="AC63" s="99"/>
    </row>
    <row r="64" spans="1:31" ht="38.25" x14ac:dyDescent="0.2">
      <c r="A64">
        <v>6106</v>
      </c>
      <c r="B64">
        <v>6136</v>
      </c>
      <c r="C64" t="s">
        <v>92</v>
      </c>
      <c r="D64" t="s">
        <v>45</v>
      </c>
      <c r="E64" t="s">
        <v>94</v>
      </c>
      <c r="F64" t="s">
        <v>95</v>
      </c>
      <c r="G64" t="s">
        <v>250</v>
      </c>
      <c r="H64">
        <v>800368160</v>
      </c>
      <c r="I64">
        <v>43</v>
      </c>
      <c r="J64" s="96">
        <v>41647</v>
      </c>
      <c r="K64">
        <v>9998</v>
      </c>
      <c r="L64" t="s">
        <v>97</v>
      </c>
      <c r="M64" s="99" t="s">
        <v>156</v>
      </c>
      <c r="N64" t="s">
        <v>99</v>
      </c>
      <c r="O64" s="96">
        <v>41878</v>
      </c>
      <c r="AB64" s="99"/>
      <c r="AC64" s="99"/>
    </row>
    <row r="65" spans="1:31" ht="25.5" x14ac:dyDescent="0.2">
      <c r="A65">
        <v>6107</v>
      </c>
      <c r="B65">
        <v>6137</v>
      </c>
      <c r="C65" t="s">
        <v>131</v>
      </c>
      <c r="D65" t="s">
        <v>45</v>
      </c>
      <c r="E65" t="s">
        <v>94</v>
      </c>
      <c r="F65" t="s">
        <v>95</v>
      </c>
      <c r="G65" t="s">
        <v>251</v>
      </c>
      <c r="H65">
        <v>998443330</v>
      </c>
      <c r="I65">
        <v>44</v>
      </c>
      <c r="J65" s="96">
        <v>41647</v>
      </c>
      <c r="K65">
        <v>999</v>
      </c>
      <c r="L65" t="s">
        <v>97</v>
      </c>
      <c r="M65" s="99" t="s">
        <v>252</v>
      </c>
      <c r="N65" t="s">
        <v>99</v>
      </c>
      <c r="AB65" s="99"/>
      <c r="AC65" s="99" t="s">
        <v>253</v>
      </c>
      <c r="AE65" s="96">
        <v>41870</v>
      </c>
    </row>
    <row r="66" spans="1:31" ht="51" x14ac:dyDescent="0.2">
      <c r="A66">
        <v>6108</v>
      </c>
      <c r="B66">
        <v>6138</v>
      </c>
      <c r="C66" t="s">
        <v>131</v>
      </c>
      <c r="D66" t="s">
        <v>45</v>
      </c>
      <c r="E66" t="s">
        <v>94</v>
      </c>
      <c r="F66" t="s">
        <v>95</v>
      </c>
      <c r="G66" t="s">
        <v>254</v>
      </c>
      <c r="H66">
        <v>800499331</v>
      </c>
      <c r="I66">
        <v>45</v>
      </c>
      <c r="J66" s="96">
        <v>41647</v>
      </c>
      <c r="K66">
        <v>500</v>
      </c>
      <c r="L66" t="s">
        <v>97</v>
      </c>
      <c r="M66" s="99" t="s">
        <v>255</v>
      </c>
      <c r="N66" t="s">
        <v>99</v>
      </c>
      <c r="AB66" s="99"/>
      <c r="AC66" s="99" t="s">
        <v>256</v>
      </c>
      <c r="AE66" s="96">
        <v>41870</v>
      </c>
    </row>
    <row r="67" spans="1:31" ht="38.25" x14ac:dyDescent="0.2">
      <c r="A67">
        <v>6109</v>
      </c>
      <c r="B67">
        <v>6139</v>
      </c>
      <c r="C67" t="s">
        <v>131</v>
      </c>
      <c r="D67" t="s">
        <v>45</v>
      </c>
      <c r="E67" t="s">
        <v>137</v>
      </c>
      <c r="F67" t="s">
        <v>138</v>
      </c>
      <c r="G67" t="s">
        <v>257</v>
      </c>
      <c r="H67">
        <v>998901056</v>
      </c>
      <c r="I67">
        <v>46</v>
      </c>
      <c r="J67" s="96">
        <v>41647</v>
      </c>
      <c r="K67">
        <v>100</v>
      </c>
      <c r="L67" t="s">
        <v>97</v>
      </c>
      <c r="M67" s="99" t="s">
        <v>258</v>
      </c>
      <c r="N67" t="s">
        <v>99</v>
      </c>
      <c r="O67" s="96">
        <v>41878</v>
      </c>
      <c r="AB67" s="99"/>
      <c r="AC67" s="99" t="s">
        <v>259</v>
      </c>
      <c r="AE67" s="96">
        <v>42026</v>
      </c>
    </row>
    <row r="68" spans="1:31" ht="38.25" x14ac:dyDescent="0.2">
      <c r="A68">
        <v>6110</v>
      </c>
      <c r="B68">
        <v>6140</v>
      </c>
      <c r="C68" t="s">
        <v>92</v>
      </c>
      <c r="D68" t="s">
        <v>45</v>
      </c>
      <c r="E68" t="s">
        <v>137</v>
      </c>
      <c r="F68" t="s">
        <v>138</v>
      </c>
      <c r="G68" t="s">
        <v>257</v>
      </c>
      <c r="H68">
        <v>998901056</v>
      </c>
      <c r="I68">
        <v>47</v>
      </c>
      <c r="J68" s="96">
        <v>41647</v>
      </c>
      <c r="K68">
        <v>100</v>
      </c>
      <c r="L68" t="s">
        <v>97</v>
      </c>
      <c r="M68" s="99" t="s">
        <v>260</v>
      </c>
      <c r="N68" t="s">
        <v>99</v>
      </c>
      <c r="O68" s="96">
        <v>41878</v>
      </c>
      <c r="AB68" s="99"/>
      <c r="AC68" s="99"/>
    </row>
    <row r="69" spans="1:31" ht="25.5" x14ac:dyDescent="0.2">
      <c r="A69">
        <v>6111</v>
      </c>
      <c r="B69">
        <v>6141</v>
      </c>
      <c r="C69" t="s">
        <v>92</v>
      </c>
      <c r="D69" t="s">
        <v>45</v>
      </c>
      <c r="E69" t="s">
        <v>94</v>
      </c>
      <c r="F69" t="s">
        <v>95</v>
      </c>
      <c r="G69" t="s">
        <v>261</v>
      </c>
      <c r="H69">
        <v>998899068</v>
      </c>
      <c r="I69">
        <v>48</v>
      </c>
      <c r="J69" s="96">
        <v>41647</v>
      </c>
      <c r="K69">
        <v>200</v>
      </c>
      <c r="L69" t="s">
        <v>97</v>
      </c>
      <c r="M69" s="99" t="s">
        <v>262</v>
      </c>
      <c r="N69" t="s">
        <v>99</v>
      </c>
      <c r="O69" s="96">
        <v>41878</v>
      </c>
      <c r="AB69" s="99"/>
      <c r="AC69" s="99"/>
    </row>
    <row r="70" spans="1:31" ht="51" x14ac:dyDescent="0.2">
      <c r="A70">
        <v>6112</v>
      </c>
      <c r="B70">
        <v>6142</v>
      </c>
      <c r="C70" t="s">
        <v>92</v>
      </c>
      <c r="D70" t="s">
        <v>45</v>
      </c>
      <c r="E70" t="s">
        <v>137</v>
      </c>
      <c r="F70" t="s">
        <v>138</v>
      </c>
      <c r="G70" t="s">
        <v>263</v>
      </c>
      <c r="H70">
        <v>997696544</v>
      </c>
      <c r="I70">
        <v>49</v>
      </c>
      <c r="J70" s="96">
        <v>41647</v>
      </c>
      <c r="K70">
        <v>100</v>
      </c>
      <c r="L70" t="s">
        <v>97</v>
      </c>
      <c r="M70" s="99" t="s">
        <v>264</v>
      </c>
      <c r="N70" t="s">
        <v>99</v>
      </c>
      <c r="O70" s="96">
        <v>41878</v>
      </c>
      <c r="AB70" s="99"/>
      <c r="AC70" s="99"/>
    </row>
    <row r="71" spans="1:31" ht="38.25" x14ac:dyDescent="0.2">
      <c r="A71">
        <v>6113</v>
      </c>
      <c r="B71">
        <v>6143</v>
      </c>
      <c r="C71" t="s">
        <v>92</v>
      </c>
      <c r="D71" t="s">
        <v>45</v>
      </c>
      <c r="E71" t="s">
        <v>137</v>
      </c>
      <c r="F71" t="s">
        <v>138</v>
      </c>
      <c r="G71" t="s">
        <v>265</v>
      </c>
      <c r="H71">
        <v>800379763</v>
      </c>
      <c r="I71">
        <v>50</v>
      </c>
      <c r="J71" s="96">
        <v>41647</v>
      </c>
      <c r="K71">
        <v>100</v>
      </c>
      <c r="L71" t="s">
        <v>97</v>
      </c>
      <c r="M71" s="99" t="s">
        <v>266</v>
      </c>
      <c r="N71" t="s">
        <v>99</v>
      </c>
      <c r="O71" s="96">
        <v>41878</v>
      </c>
      <c r="AB71" s="99"/>
      <c r="AC71" s="99"/>
    </row>
    <row r="72" spans="1:31" ht="25.5" x14ac:dyDescent="0.2">
      <c r="A72">
        <v>6114</v>
      </c>
      <c r="B72">
        <v>6144</v>
      </c>
      <c r="C72" t="s">
        <v>92</v>
      </c>
      <c r="D72" t="s">
        <v>45</v>
      </c>
      <c r="E72" t="s">
        <v>94</v>
      </c>
      <c r="F72" t="s">
        <v>95</v>
      </c>
      <c r="G72" t="s">
        <v>267</v>
      </c>
      <c r="H72">
        <v>800379658</v>
      </c>
      <c r="I72">
        <v>51</v>
      </c>
      <c r="J72" s="96">
        <v>41647</v>
      </c>
      <c r="K72">
        <v>500</v>
      </c>
      <c r="L72" t="s">
        <v>97</v>
      </c>
      <c r="M72" s="99" t="s">
        <v>268</v>
      </c>
      <c r="N72" t="s">
        <v>99</v>
      </c>
      <c r="O72" s="96">
        <v>41879</v>
      </c>
      <c r="AB72" s="99"/>
      <c r="AC72" s="99"/>
    </row>
    <row r="73" spans="1:31" ht="38.25" x14ac:dyDescent="0.2">
      <c r="A73">
        <v>6115</v>
      </c>
      <c r="B73">
        <v>6145</v>
      </c>
      <c r="C73" t="s">
        <v>131</v>
      </c>
      <c r="D73" t="s">
        <v>45</v>
      </c>
      <c r="E73" t="s">
        <v>137</v>
      </c>
      <c r="F73" t="s">
        <v>138</v>
      </c>
      <c r="G73" t="s">
        <v>269</v>
      </c>
      <c r="H73">
        <v>800379333</v>
      </c>
      <c r="I73">
        <v>52</v>
      </c>
      <c r="J73" s="96">
        <v>41647</v>
      </c>
      <c r="K73">
        <v>100</v>
      </c>
      <c r="L73" t="s">
        <v>97</v>
      </c>
      <c r="M73" s="99" t="s">
        <v>270</v>
      </c>
      <c r="N73" t="s">
        <v>99</v>
      </c>
      <c r="O73" s="96">
        <v>41879</v>
      </c>
      <c r="AB73" s="99"/>
      <c r="AC73" s="99" t="s">
        <v>271</v>
      </c>
      <c r="AE73" s="96">
        <v>41984</v>
      </c>
    </row>
    <row r="74" spans="1:31" ht="38.25" x14ac:dyDescent="0.2">
      <c r="A74">
        <v>6116</v>
      </c>
      <c r="B74">
        <v>6146</v>
      </c>
      <c r="C74" t="s">
        <v>92</v>
      </c>
      <c r="D74" t="s">
        <v>45</v>
      </c>
      <c r="E74" t="s">
        <v>94</v>
      </c>
      <c r="F74" t="s">
        <v>95</v>
      </c>
      <c r="G74" t="s">
        <v>272</v>
      </c>
      <c r="H74">
        <v>800372528</v>
      </c>
      <c r="I74">
        <v>53</v>
      </c>
      <c r="J74" s="96">
        <v>41647</v>
      </c>
      <c r="K74">
        <v>500</v>
      </c>
      <c r="L74" t="s">
        <v>97</v>
      </c>
      <c r="M74" s="99" t="s">
        <v>273</v>
      </c>
      <c r="N74" t="s">
        <v>99</v>
      </c>
      <c r="O74" s="96">
        <v>41879</v>
      </c>
      <c r="AB74" s="99"/>
      <c r="AC74" s="99"/>
    </row>
    <row r="75" spans="1:31" ht="38.25" x14ac:dyDescent="0.2">
      <c r="A75">
        <v>6117</v>
      </c>
      <c r="B75">
        <v>6147</v>
      </c>
      <c r="C75" t="s">
        <v>92</v>
      </c>
      <c r="D75" t="s">
        <v>45</v>
      </c>
      <c r="E75" t="s">
        <v>137</v>
      </c>
      <c r="F75" t="s">
        <v>138</v>
      </c>
      <c r="G75" t="s">
        <v>48</v>
      </c>
      <c r="H75">
        <v>800373181</v>
      </c>
      <c r="I75">
        <v>54</v>
      </c>
      <c r="J75" s="96">
        <v>41647</v>
      </c>
      <c r="K75">
        <v>100</v>
      </c>
      <c r="L75" t="s">
        <v>97</v>
      </c>
      <c r="M75" s="99" t="s">
        <v>274</v>
      </c>
      <c r="N75" t="s">
        <v>99</v>
      </c>
      <c r="O75" s="96">
        <v>41879</v>
      </c>
      <c r="AB75" s="99"/>
      <c r="AC75" s="99"/>
    </row>
    <row r="76" spans="1:31" ht="38.25" x14ac:dyDescent="0.2">
      <c r="A76">
        <v>6118</v>
      </c>
      <c r="B76">
        <v>6148</v>
      </c>
      <c r="C76" t="s">
        <v>92</v>
      </c>
      <c r="D76" t="s">
        <v>45</v>
      </c>
      <c r="E76" t="s">
        <v>94</v>
      </c>
      <c r="F76" t="s">
        <v>95</v>
      </c>
      <c r="G76" t="s">
        <v>50</v>
      </c>
      <c r="H76">
        <v>800372946</v>
      </c>
      <c r="I76">
        <v>55</v>
      </c>
      <c r="J76" s="96">
        <v>41647</v>
      </c>
      <c r="K76">
        <v>500</v>
      </c>
      <c r="L76" t="s">
        <v>97</v>
      </c>
      <c r="M76" s="99" t="s">
        <v>274</v>
      </c>
      <c r="N76" t="s">
        <v>99</v>
      </c>
      <c r="O76" s="96">
        <v>41879</v>
      </c>
      <c r="AB76" s="99"/>
      <c r="AC76" s="99"/>
    </row>
    <row r="77" spans="1:31" ht="38.25" x14ac:dyDescent="0.2">
      <c r="A77">
        <v>6119</v>
      </c>
      <c r="B77">
        <v>6149</v>
      </c>
      <c r="C77" t="s">
        <v>92</v>
      </c>
      <c r="D77" t="s">
        <v>45</v>
      </c>
      <c r="E77" t="s">
        <v>137</v>
      </c>
      <c r="F77" t="s">
        <v>138</v>
      </c>
      <c r="G77" t="s">
        <v>275</v>
      </c>
      <c r="H77">
        <v>800379150</v>
      </c>
      <c r="I77">
        <v>56</v>
      </c>
      <c r="J77" s="96">
        <v>41647</v>
      </c>
      <c r="K77">
        <v>100</v>
      </c>
      <c r="L77" t="s">
        <v>97</v>
      </c>
      <c r="M77" s="99" t="s">
        <v>276</v>
      </c>
      <c r="N77" t="s">
        <v>99</v>
      </c>
      <c r="O77" s="96">
        <v>41880</v>
      </c>
      <c r="AB77" s="99"/>
      <c r="AC77" s="99"/>
    </row>
    <row r="78" spans="1:31" ht="38.25" x14ac:dyDescent="0.2">
      <c r="A78">
        <v>6120</v>
      </c>
      <c r="B78">
        <v>6150</v>
      </c>
      <c r="C78" t="s">
        <v>92</v>
      </c>
      <c r="D78" t="s">
        <v>45</v>
      </c>
      <c r="E78" t="s">
        <v>94</v>
      </c>
      <c r="F78" t="s">
        <v>95</v>
      </c>
      <c r="G78" t="s">
        <v>277</v>
      </c>
      <c r="H78">
        <v>800379241</v>
      </c>
      <c r="I78">
        <v>57</v>
      </c>
      <c r="J78" s="96">
        <v>41647</v>
      </c>
      <c r="K78">
        <v>500</v>
      </c>
      <c r="L78" t="s">
        <v>97</v>
      </c>
      <c r="M78" s="99" t="s">
        <v>276</v>
      </c>
      <c r="N78" t="s">
        <v>99</v>
      </c>
      <c r="O78" s="96">
        <v>41880</v>
      </c>
      <c r="AB78" s="99"/>
      <c r="AC78" s="99"/>
    </row>
    <row r="79" spans="1:31" ht="38.25" x14ac:dyDescent="0.2">
      <c r="A79">
        <v>6121</v>
      </c>
      <c r="B79">
        <v>6151</v>
      </c>
      <c r="C79" t="s">
        <v>92</v>
      </c>
      <c r="D79" t="s">
        <v>45</v>
      </c>
      <c r="E79" t="s">
        <v>94</v>
      </c>
      <c r="F79" t="s">
        <v>95</v>
      </c>
      <c r="G79" t="s">
        <v>278</v>
      </c>
      <c r="H79">
        <v>99985216</v>
      </c>
      <c r="I79">
        <v>60</v>
      </c>
      <c r="J79" s="96">
        <v>41647</v>
      </c>
      <c r="K79">
        <v>469</v>
      </c>
      <c r="L79" t="s">
        <v>97</v>
      </c>
      <c r="M79" s="99" t="s">
        <v>279</v>
      </c>
      <c r="N79" t="s">
        <v>99</v>
      </c>
      <c r="O79" s="96">
        <v>41893</v>
      </c>
      <c r="AB79" s="99"/>
      <c r="AC79" s="99"/>
    </row>
    <row r="80" spans="1:31" ht="51" x14ac:dyDescent="0.2">
      <c r="A80">
        <v>6122</v>
      </c>
      <c r="B80">
        <v>6152</v>
      </c>
      <c r="C80" t="s">
        <v>92</v>
      </c>
      <c r="D80" t="s">
        <v>45</v>
      </c>
      <c r="E80" t="s">
        <v>94</v>
      </c>
      <c r="F80" t="s">
        <v>95</v>
      </c>
      <c r="G80" t="s">
        <v>278</v>
      </c>
      <c r="H80">
        <v>99985216</v>
      </c>
      <c r="I80">
        <v>61</v>
      </c>
      <c r="J80" s="96">
        <v>41647</v>
      </c>
      <c r="K80">
        <v>200</v>
      </c>
      <c r="L80" t="s">
        <v>97</v>
      </c>
      <c r="M80" s="99" t="s">
        <v>280</v>
      </c>
      <c r="N80" t="s">
        <v>99</v>
      </c>
      <c r="O80" s="96">
        <v>41893</v>
      </c>
      <c r="AB80" s="99"/>
      <c r="AC80" s="99"/>
    </row>
    <row r="81" spans="1:31" ht="25.5" x14ac:dyDescent="0.2">
      <c r="A81">
        <v>6123</v>
      </c>
      <c r="B81">
        <v>6153</v>
      </c>
      <c r="C81" t="s">
        <v>92</v>
      </c>
      <c r="D81" t="s">
        <v>45</v>
      </c>
      <c r="E81" t="s">
        <v>94</v>
      </c>
      <c r="F81" t="s">
        <v>95</v>
      </c>
      <c r="G81" t="s">
        <v>281</v>
      </c>
      <c r="H81">
        <v>44804675</v>
      </c>
      <c r="I81">
        <v>62</v>
      </c>
      <c r="J81" s="96">
        <v>41647</v>
      </c>
      <c r="K81">
        <v>500</v>
      </c>
      <c r="L81" t="s">
        <v>97</v>
      </c>
      <c r="M81" s="99" t="s">
        <v>282</v>
      </c>
      <c r="N81" t="s">
        <v>99</v>
      </c>
      <c r="O81" s="96">
        <v>41893</v>
      </c>
      <c r="AB81" s="99"/>
      <c r="AC81" s="99"/>
    </row>
    <row r="82" spans="1:31" ht="38.25" x14ac:dyDescent="0.2">
      <c r="A82">
        <v>6124</v>
      </c>
      <c r="B82">
        <v>6154</v>
      </c>
      <c r="C82" t="s">
        <v>92</v>
      </c>
      <c r="D82" t="s">
        <v>45</v>
      </c>
      <c r="E82" t="s">
        <v>94</v>
      </c>
      <c r="F82" t="s">
        <v>95</v>
      </c>
      <c r="G82" t="s">
        <v>281</v>
      </c>
      <c r="H82">
        <v>44804675</v>
      </c>
      <c r="I82">
        <v>63</v>
      </c>
      <c r="J82" s="96">
        <v>41647</v>
      </c>
      <c r="K82">
        <v>500</v>
      </c>
      <c r="L82" t="s">
        <v>97</v>
      </c>
      <c r="M82" s="99" t="s">
        <v>283</v>
      </c>
      <c r="N82" t="s">
        <v>99</v>
      </c>
      <c r="O82" s="96">
        <v>41893</v>
      </c>
      <c r="AB82" s="99"/>
      <c r="AC82" s="99"/>
    </row>
    <row r="83" spans="1:31" ht="38.25" x14ac:dyDescent="0.2">
      <c r="A83">
        <v>6125</v>
      </c>
      <c r="B83">
        <v>6155</v>
      </c>
      <c r="C83" t="s">
        <v>131</v>
      </c>
      <c r="D83" t="s">
        <v>45</v>
      </c>
      <c r="E83" t="s">
        <v>94</v>
      </c>
      <c r="F83" t="s">
        <v>95</v>
      </c>
      <c r="G83" t="s">
        <v>254</v>
      </c>
      <c r="H83">
        <v>800499331</v>
      </c>
      <c r="I83">
        <v>64</v>
      </c>
      <c r="J83" s="96">
        <v>41647</v>
      </c>
      <c r="K83">
        <v>999</v>
      </c>
      <c r="L83" t="s">
        <v>97</v>
      </c>
      <c r="M83" s="99" t="s">
        <v>284</v>
      </c>
      <c r="N83" t="s">
        <v>99</v>
      </c>
      <c r="AB83" s="99"/>
      <c r="AC83" s="99" t="s">
        <v>285</v>
      </c>
      <c r="AE83" s="96">
        <v>41870</v>
      </c>
    </row>
    <row r="84" spans="1:31" ht="38.25" x14ac:dyDescent="0.2">
      <c r="A84">
        <v>6126</v>
      </c>
      <c r="B84">
        <v>6156</v>
      </c>
      <c r="C84" t="s">
        <v>131</v>
      </c>
      <c r="D84" t="s">
        <v>45</v>
      </c>
      <c r="E84" t="s">
        <v>94</v>
      </c>
      <c r="F84" t="s">
        <v>95</v>
      </c>
      <c r="G84" t="s">
        <v>286</v>
      </c>
      <c r="H84">
        <v>61359597</v>
      </c>
      <c r="I84">
        <v>65</v>
      </c>
      <c r="J84" s="96">
        <v>41647</v>
      </c>
      <c r="K84">
        <v>500</v>
      </c>
      <c r="L84" t="s">
        <v>97</v>
      </c>
      <c r="M84" s="99" t="s">
        <v>287</v>
      </c>
      <c r="N84" t="s">
        <v>99</v>
      </c>
      <c r="AB84" s="99"/>
      <c r="AC84" s="99" t="s">
        <v>288</v>
      </c>
      <c r="AE84" s="96">
        <v>41870</v>
      </c>
    </row>
    <row r="85" spans="1:31" ht="51" x14ac:dyDescent="0.2">
      <c r="A85">
        <v>6127</v>
      </c>
      <c r="B85">
        <v>6157</v>
      </c>
      <c r="C85" t="s">
        <v>92</v>
      </c>
      <c r="D85" t="s">
        <v>45</v>
      </c>
      <c r="E85" t="s">
        <v>94</v>
      </c>
      <c r="F85" t="s">
        <v>95</v>
      </c>
      <c r="G85" t="s">
        <v>289</v>
      </c>
      <c r="H85">
        <v>103518645</v>
      </c>
      <c r="I85">
        <v>66</v>
      </c>
      <c r="J85" s="96">
        <v>41647</v>
      </c>
      <c r="K85">
        <v>500</v>
      </c>
      <c r="L85" t="s">
        <v>97</v>
      </c>
      <c r="M85" s="99" t="s">
        <v>290</v>
      </c>
      <c r="N85" t="s">
        <v>99</v>
      </c>
      <c r="O85" s="96">
        <v>41894</v>
      </c>
      <c r="AB85" s="99"/>
      <c r="AC85" s="99"/>
    </row>
    <row r="86" spans="1:31" ht="51" x14ac:dyDescent="0.2">
      <c r="A86">
        <v>6128</v>
      </c>
      <c r="B86">
        <v>6158</v>
      </c>
      <c r="C86" t="s">
        <v>92</v>
      </c>
      <c r="D86" t="s">
        <v>45</v>
      </c>
      <c r="E86" t="s">
        <v>94</v>
      </c>
      <c r="F86" t="s">
        <v>95</v>
      </c>
      <c r="G86" t="s">
        <v>289</v>
      </c>
      <c r="H86">
        <v>103518645</v>
      </c>
      <c r="I86">
        <v>67</v>
      </c>
      <c r="J86" s="96">
        <v>41647</v>
      </c>
      <c r="K86">
        <v>500</v>
      </c>
      <c r="L86" t="s">
        <v>97</v>
      </c>
      <c r="M86" s="99" t="s">
        <v>291</v>
      </c>
      <c r="N86" t="s">
        <v>99</v>
      </c>
      <c r="O86" s="96">
        <v>41894</v>
      </c>
      <c r="AB86" s="99"/>
      <c r="AC86" s="99"/>
    </row>
    <row r="87" spans="1:31" ht="38.25" x14ac:dyDescent="0.2">
      <c r="A87">
        <v>6129</v>
      </c>
      <c r="B87">
        <v>6159</v>
      </c>
      <c r="C87" t="s">
        <v>92</v>
      </c>
      <c r="D87" t="s">
        <v>45</v>
      </c>
      <c r="E87" t="s">
        <v>94</v>
      </c>
      <c r="F87" t="s">
        <v>95</v>
      </c>
      <c r="G87" t="s">
        <v>292</v>
      </c>
      <c r="H87">
        <v>800430980</v>
      </c>
      <c r="I87">
        <v>68</v>
      </c>
      <c r="J87" s="96">
        <v>41647</v>
      </c>
      <c r="K87">
        <v>960</v>
      </c>
      <c r="L87" t="s">
        <v>97</v>
      </c>
      <c r="M87" s="99" t="s">
        <v>293</v>
      </c>
      <c r="N87" t="s">
        <v>99</v>
      </c>
      <c r="O87" s="96">
        <v>41894</v>
      </c>
      <c r="AB87" s="99"/>
      <c r="AC87" s="99"/>
    </row>
    <row r="88" spans="1:31" ht="38.25" x14ac:dyDescent="0.2">
      <c r="A88">
        <v>6130</v>
      </c>
      <c r="B88">
        <v>6160</v>
      </c>
      <c r="C88" t="s">
        <v>92</v>
      </c>
      <c r="D88" t="s">
        <v>45</v>
      </c>
      <c r="E88" t="s">
        <v>94</v>
      </c>
      <c r="F88" t="s">
        <v>95</v>
      </c>
      <c r="G88" t="s">
        <v>294</v>
      </c>
      <c r="H88">
        <v>999015382</v>
      </c>
      <c r="I88">
        <v>69</v>
      </c>
      <c r="J88" s="96">
        <v>41647</v>
      </c>
      <c r="K88">
        <v>480</v>
      </c>
      <c r="L88" t="s">
        <v>97</v>
      </c>
      <c r="M88" s="99" t="s">
        <v>295</v>
      </c>
      <c r="N88" t="s">
        <v>99</v>
      </c>
      <c r="O88" s="96">
        <v>41904</v>
      </c>
      <c r="AB88" s="99"/>
      <c r="AC88" s="99"/>
    </row>
    <row r="89" spans="1:31" ht="38.25" x14ac:dyDescent="0.2">
      <c r="A89">
        <v>6131</v>
      </c>
      <c r="B89">
        <v>6161</v>
      </c>
      <c r="C89" t="s">
        <v>92</v>
      </c>
      <c r="D89" t="s">
        <v>45</v>
      </c>
      <c r="E89" t="s">
        <v>94</v>
      </c>
      <c r="F89" t="s">
        <v>95</v>
      </c>
      <c r="G89" t="s">
        <v>294</v>
      </c>
      <c r="H89">
        <v>999015382</v>
      </c>
      <c r="I89">
        <v>70</v>
      </c>
      <c r="J89" s="96">
        <v>41647</v>
      </c>
      <c r="K89">
        <v>480</v>
      </c>
      <c r="L89" t="s">
        <v>97</v>
      </c>
      <c r="M89" s="99" t="s">
        <v>296</v>
      </c>
      <c r="N89" t="s">
        <v>99</v>
      </c>
      <c r="O89" s="96">
        <v>41904</v>
      </c>
      <c r="AB89" s="99"/>
      <c r="AC89" s="99"/>
    </row>
    <row r="90" spans="1:31" ht="38.25" x14ac:dyDescent="0.2">
      <c r="A90">
        <v>6132</v>
      </c>
      <c r="B90">
        <v>6162</v>
      </c>
      <c r="C90" t="s">
        <v>92</v>
      </c>
      <c r="D90" t="s">
        <v>45</v>
      </c>
      <c r="E90" t="s">
        <v>94</v>
      </c>
      <c r="F90" t="s">
        <v>95</v>
      </c>
      <c r="G90" t="s">
        <v>297</v>
      </c>
      <c r="H90">
        <v>95664662</v>
      </c>
      <c r="I90">
        <v>71</v>
      </c>
      <c r="J90" s="96">
        <v>41647</v>
      </c>
      <c r="K90">
        <v>480</v>
      </c>
      <c r="L90" t="s">
        <v>97</v>
      </c>
      <c r="M90" s="99" t="s">
        <v>298</v>
      </c>
      <c r="N90" t="s">
        <v>99</v>
      </c>
      <c r="O90" s="96">
        <v>41904</v>
      </c>
      <c r="AB90" s="99"/>
      <c r="AC90" s="99"/>
    </row>
    <row r="91" spans="1:31" ht="38.25" x14ac:dyDescent="0.2">
      <c r="A91">
        <v>6133</v>
      </c>
      <c r="B91">
        <v>6163</v>
      </c>
      <c r="C91" t="s">
        <v>131</v>
      </c>
      <c r="D91" t="s">
        <v>45</v>
      </c>
      <c r="E91" t="s">
        <v>94</v>
      </c>
      <c r="F91" t="s">
        <v>95</v>
      </c>
      <c r="G91" t="s">
        <v>297</v>
      </c>
      <c r="H91">
        <v>95664662</v>
      </c>
      <c r="I91">
        <v>72</v>
      </c>
      <c r="J91" s="96">
        <v>41647</v>
      </c>
      <c r="K91">
        <v>480</v>
      </c>
      <c r="L91" t="s">
        <v>97</v>
      </c>
      <c r="M91" s="99" t="s">
        <v>299</v>
      </c>
      <c r="N91" t="s">
        <v>99</v>
      </c>
      <c r="AB91" s="99"/>
      <c r="AC91" s="99" t="s">
        <v>53</v>
      </c>
      <c r="AE91" s="96">
        <v>41733</v>
      </c>
    </row>
    <row r="92" spans="1:31" ht="38.25" x14ac:dyDescent="0.2">
      <c r="A92">
        <v>6134</v>
      </c>
      <c r="B92">
        <v>6164</v>
      </c>
      <c r="C92" t="s">
        <v>92</v>
      </c>
      <c r="D92" t="s">
        <v>45</v>
      </c>
      <c r="E92" t="s">
        <v>94</v>
      </c>
      <c r="F92" t="s">
        <v>95</v>
      </c>
      <c r="G92" t="s">
        <v>300</v>
      </c>
      <c r="H92">
        <v>998636902</v>
      </c>
      <c r="I92">
        <v>73</v>
      </c>
      <c r="J92" s="96">
        <v>41647</v>
      </c>
      <c r="K92">
        <v>938</v>
      </c>
      <c r="L92" t="s">
        <v>97</v>
      </c>
      <c r="M92" s="99" t="s">
        <v>301</v>
      </c>
      <c r="N92" t="s">
        <v>99</v>
      </c>
      <c r="O92" s="96">
        <v>41904</v>
      </c>
      <c r="AB92" s="99"/>
      <c r="AC92" s="99"/>
    </row>
    <row r="93" spans="1:31" ht="51" x14ac:dyDescent="0.2">
      <c r="A93">
        <v>6135</v>
      </c>
      <c r="B93">
        <v>6165</v>
      </c>
      <c r="C93" t="s">
        <v>92</v>
      </c>
      <c r="D93" t="s">
        <v>45</v>
      </c>
      <c r="E93" t="s">
        <v>94</v>
      </c>
      <c r="F93" t="s">
        <v>95</v>
      </c>
      <c r="G93" t="s">
        <v>302</v>
      </c>
      <c r="H93">
        <v>998447144</v>
      </c>
      <c r="I93">
        <v>75</v>
      </c>
      <c r="J93" s="96">
        <v>41647</v>
      </c>
      <c r="K93">
        <v>4999</v>
      </c>
      <c r="L93" t="s">
        <v>97</v>
      </c>
      <c r="M93" s="99" t="s">
        <v>303</v>
      </c>
      <c r="N93" t="s">
        <v>99</v>
      </c>
      <c r="O93" s="96">
        <v>41911</v>
      </c>
      <c r="AB93" s="99"/>
      <c r="AC93" s="99"/>
    </row>
    <row r="94" spans="1:31" ht="38.25" x14ac:dyDescent="0.2">
      <c r="A94">
        <v>6136</v>
      </c>
      <c r="B94">
        <v>6166</v>
      </c>
      <c r="C94" t="s">
        <v>92</v>
      </c>
      <c r="D94" t="s">
        <v>45</v>
      </c>
      <c r="E94" t="s">
        <v>94</v>
      </c>
      <c r="F94" t="s">
        <v>95</v>
      </c>
      <c r="G94" t="s">
        <v>96</v>
      </c>
      <c r="H94">
        <v>998482890</v>
      </c>
      <c r="I94">
        <v>84</v>
      </c>
      <c r="J94" s="96">
        <v>41647</v>
      </c>
      <c r="K94">
        <v>500</v>
      </c>
      <c r="L94" t="s">
        <v>97</v>
      </c>
      <c r="M94" s="99" t="s">
        <v>230</v>
      </c>
      <c r="N94" t="s">
        <v>99</v>
      </c>
      <c r="O94" s="96">
        <v>41911</v>
      </c>
      <c r="AB94" s="99"/>
      <c r="AC94" s="99"/>
    </row>
    <row r="95" spans="1:31" ht="25.5" x14ac:dyDescent="0.2">
      <c r="A95">
        <v>6137</v>
      </c>
      <c r="B95">
        <v>6167</v>
      </c>
      <c r="C95" t="s">
        <v>92</v>
      </c>
      <c r="D95" t="s">
        <v>45</v>
      </c>
      <c r="E95" t="s">
        <v>94</v>
      </c>
      <c r="F95" t="s">
        <v>95</v>
      </c>
      <c r="G95" t="s">
        <v>304</v>
      </c>
      <c r="H95">
        <v>998874707</v>
      </c>
      <c r="I95">
        <v>87</v>
      </c>
      <c r="J95" s="96">
        <v>41647</v>
      </c>
      <c r="K95">
        <v>500</v>
      </c>
      <c r="L95" t="s">
        <v>97</v>
      </c>
      <c r="M95" s="99" t="s">
        <v>305</v>
      </c>
      <c r="N95" t="s">
        <v>99</v>
      </c>
      <c r="O95" s="96">
        <v>41911</v>
      </c>
      <c r="AB95" s="99"/>
      <c r="AC95" s="99"/>
    </row>
    <row r="96" spans="1:31" ht="38.25" x14ac:dyDescent="0.2">
      <c r="A96">
        <v>6138</v>
      </c>
      <c r="B96">
        <v>6168</v>
      </c>
      <c r="C96" t="s">
        <v>92</v>
      </c>
      <c r="D96" t="s">
        <v>45</v>
      </c>
      <c r="E96" t="s">
        <v>94</v>
      </c>
      <c r="F96" t="s">
        <v>95</v>
      </c>
      <c r="G96" t="s">
        <v>304</v>
      </c>
      <c r="H96">
        <v>998874707</v>
      </c>
      <c r="I96">
        <v>88</v>
      </c>
      <c r="J96" s="96">
        <v>41647</v>
      </c>
      <c r="K96">
        <v>500</v>
      </c>
      <c r="L96" t="s">
        <v>97</v>
      </c>
      <c r="M96" s="99" t="s">
        <v>230</v>
      </c>
      <c r="N96" t="s">
        <v>99</v>
      </c>
      <c r="O96" s="96">
        <v>41911</v>
      </c>
      <c r="AB96" s="99"/>
      <c r="AC96" s="99"/>
    </row>
    <row r="97" spans="1:31" ht="25.5" x14ac:dyDescent="0.2">
      <c r="A97">
        <v>6139</v>
      </c>
      <c r="B97">
        <v>6169</v>
      </c>
      <c r="C97" t="s">
        <v>92</v>
      </c>
      <c r="D97" t="s">
        <v>45</v>
      </c>
      <c r="E97" t="s">
        <v>94</v>
      </c>
      <c r="F97" t="s">
        <v>95</v>
      </c>
      <c r="G97" t="s">
        <v>306</v>
      </c>
      <c r="H97">
        <v>800325651</v>
      </c>
      <c r="I97">
        <v>89</v>
      </c>
      <c r="J97" s="96">
        <v>41647</v>
      </c>
      <c r="K97">
        <v>500</v>
      </c>
      <c r="L97" t="s">
        <v>97</v>
      </c>
      <c r="M97" s="99" t="s">
        <v>307</v>
      </c>
      <c r="N97" t="s">
        <v>99</v>
      </c>
      <c r="O97" s="96">
        <v>41912</v>
      </c>
      <c r="AB97" s="99"/>
      <c r="AC97" s="99"/>
    </row>
    <row r="98" spans="1:31" ht="38.25" x14ac:dyDescent="0.2">
      <c r="A98">
        <v>6140</v>
      </c>
      <c r="B98">
        <v>6170</v>
      </c>
      <c r="C98" t="s">
        <v>92</v>
      </c>
      <c r="D98" t="s">
        <v>45</v>
      </c>
      <c r="E98" t="s">
        <v>94</v>
      </c>
      <c r="F98" t="s">
        <v>95</v>
      </c>
      <c r="G98" t="s">
        <v>152</v>
      </c>
      <c r="H98">
        <v>998961606</v>
      </c>
      <c r="I98">
        <v>90</v>
      </c>
      <c r="J98" s="96">
        <v>41647</v>
      </c>
      <c r="K98">
        <v>1000</v>
      </c>
      <c r="L98" t="s">
        <v>97</v>
      </c>
      <c r="M98" s="99" t="s">
        <v>308</v>
      </c>
      <c r="N98" t="s">
        <v>99</v>
      </c>
      <c r="O98" s="96">
        <v>41912</v>
      </c>
      <c r="AB98" s="99"/>
      <c r="AC98" s="99"/>
    </row>
    <row r="99" spans="1:31" ht="51" x14ac:dyDescent="0.2">
      <c r="A99">
        <v>6141</v>
      </c>
      <c r="B99">
        <v>6171</v>
      </c>
      <c r="C99" t="s">
        <v>92</v>
      </c>
      <c r="D99" t="s">
        <v>45</v>
      </c>
      <c r="E99" t="s">
        <v>94</v>
      </c>
      <c r="F99" t="s">
        <v>95</v>
      </c>
      <c r="G99" t="s">
        <v>152</v>
      </c>
      <c r="H99">
        <v>998961606</v>
      </c>
      <c r="I99">
        <v>91</v>
      </c>
      <c r="J99" s="96">
        <v>41647</v>
      </c>
      <c r="K99">
        <v>1000</v>
      </c>
      <c r="L99" t="s">
        <v>97</v>
      </c>
      <c r="M99" s="99" t="s">
        <v>309</v>
      </c>
      <c r="N99" t="s">
        <v>99</v>
      </c>
      <c r="O99" s="96">
        <v>41913</v>
      </c>
      <c r="AB99" s="99"/>
      <c r="AC99" s="99"/>
    </row>
    <row r="100" spans="1:31" ht="38.25" x14ac:dyDescent="0.2">
      <c r="A100">
        <v>6142</v>
      </c>
      <c r="B100">
        <v>6172</v>
      </c>
      <c r="C100" t="s">
        <v>92</v>
      </c>
      <c r="D100" t="s">
        <v>45</v>
      </c>
      <c r="E100" t="s">
        <v>94</v>
      </c>
      <c r="F100" t="s">
        <v>95</v>
      </c>
      <c r="G100" t="s">
        <v>310</v>
      </c>
      <c r="H100">
        <v>800419593</v>
      </c>
      <c r="I100">
        <v>92</v>
      </c>
      <c r="J100" s="96">
        <v>41647</v>
      </c>
      <c r="K100">
        <v>960</v>
      </c>
      <c r="L100" t="s">
        <v>97</v>
      </c>
      <c r="M100" s="99" t="s">
        <v>311</v>
      </c>
      <c r="N100" t="s">
        <v>99</v>
      </c>
      <c r="O100" s="96">
        <v>41913</v>
      </c>
      <c r="AB100" s="99"/>
      <c r="AC100" s="99"/>
    </row>
    <row r="101" spans="1:31" ht="38.25" x14ac:dyDescent="0.2">
      <c r="A101">
        <v>6143</v>
      </c>
      <c r="B101">
        <v>6173</v>
      </c>
      <c r="C101" t="s">
        <v>92</v>
      </c>
      <c r="D101" t="s">
        <v>45</v>
      </c>
      <c r="E101" t="s">
        <v>94</v>
      </c>
      <c r="F101" t="s">
        <v>95</v>
      </c>
      <c r="G101" t="s">
        <v>310</v>
      </c>
      <c r="H101">
        <v>800419593</v>
      </c>
      <c r="I101">
        <v>93</v>
      </c>
      <c r="J101" s="96">
        <v>41647</v>
      </c>
      <c r="K101">
        <v>960</v>
      </c>
      <c r="L101" t="s">
        <v>97</v>
      </c>
      <c r="M101" s="99" t="s">
        <v>312</v>
      </c>
      <c r="N101" t="s">
        <v>99</v>
      </c>
      <c r="O101" s="96">
        <v>41913</v>
      </c>
      <c r="AB101" s="99"/>
      <c r="AC101" s="99"/>
    </row>
    <row r="102" spans="1:31" ht="38.25" x14ac:dyDescent="0.2">
      <c r="A102">
        <v>6144</v>
      </c>
      <c r="B102">
        <v>6174</v>
      </c>
      <c r="C102" t="s">
        <v>92</v>
      </c>
      <c r="D102" t="s">
        <v>45</v>
      </c>
      <c r="E102" t="s">
        <v>94</v>
      </c>
      <c r="F102" t="s">
        <v>95</v>
      </c>
      <c r="G102" t="s">
        <v>310</v>
      </c>
      <c r="H102">
        <v>800419593</v>
      </c>
      <c r="I102">
        <v>94</v>
      </c>
      <c r="J102" s="96">
        <v>41647</v>
      </c>
      <c r="K102">
        <v>960</v>
      </c>
      <c r="L102" t="s">
        <v>97</v>
      </c>
      <c r="M102" s="99" t="s">
        <v>313</v>
      </c>
      <c r="N102" t="s">
        <v>99</v>
      </c>
      <c r="O102" s="96">
        <v>41914</v>
      </c>
      <c r="AB102" s="99"/>
      <c r="AC102" s="99"/>
    </row>
    <row r="103" spans="1:31" ht="38.25" x14ac:dyDescent="0.2">
      <c r="A103">
        <v>6145</v>
      </c>
      <c r="B103">
        <v>6175</v>
      </c>
      <c r="C103" t="s">
        <v>92</v>
      </c>
      <c r="D103" t="s">
        <v>45</v>
      </c>
      <c r="E103" t="s">
        <v>94</v>
      </c>
      <c r="F103" t="s">
        <v>95</v>
      </c>
      <c r="G103" t="s">
        <v>310</v>
      </c>
      <c r="H103">
        <v>800419593</v>
      </c>
      <c r="I103">
        <v>95</v>
      </c>
      <c r="J103" s="96">
        <v>41647</v>
      </c>
      <c r="K103">
        <v>960</v>
      </c>
      <c r="L103" t="s">
        <v>97</v>
      </c>
      <c r="M103" s="99" t="s">
        <v>314</v>
      </c>
      <c r="N103" t="s">
        <v>99</v>
      </c>
      <c r="O103" s="96">
        <v>41914</v>
      </c>
      <c r="AB103" s="99"/>
      <c r="AC103" s="99"/>
    </row>
    <row r="104" spans="1:31" ht="25.5" hidden="1" x14ac:dyDescent="0.2">
      <c r="A104">
        <v>6146</v>
      </c>
      <c r="B104">
        <v>6052</v>
      </c>
      <c r="C104" t="s">
        <v>92</v>
      </c>
      <c r="D104" t="s">
        <v>93</v>
      </c>
      <c r="E104" t="s">
        <v>94</v>
      </c>
      <c r="F104" t="s">
        <v>95</v>
      </c>
      <c r="G104" t="s">
        <v>96</v>
      </c>
      <c r="H104">
        <v>998482890</v>
      </c>
      <c r="I104">
        <v>85</v>
      </c>
      <c r="J104" s="96">
        <v>41647</v>
      </c>
      <c r="K104">
        <v>200</v>
      </c>
      <c r="L104" t="s">
        <v>97</v>
      </c>
      <c r="M104" s="99" t="s">
        <v>98</v>
      </c>
      <c r="N104" t="s">
        <v>99</v>
      </c>
      <c r="O104" s="96">
        <v>41990</v>
      </c>
      <c r="AB104" s="99"/>
      <c r="AC104" s="99"/>
    </row>
    <row r="105" spans="1:31" ht="38.25" hidden="1" x14ac:dyDescent="0.2">
      <c r="A105">
        <v>6147</v>
      </c>
      <c r="B105">
        <v>6053</v>
      </c>
      <c r="C105" t="s">
        <v>92</v>
      </c>
      <c r="D105" t="s">
        <v>315</v>
      </c>
      <c r="E105" t="s">
        <v>94</v>
      </c>
      <c r="F105" t="s">
        <v>95</v>
      </c>
      <c r="G105" t="s">
        <v>316</v>
      </c>
      <c r="H105">
        <v>99595968</v>
      </c>
      <c r="I105">
        <v>78</v>
      </c>
      <c r="J105" s="96">
        <v>41647</v>
      </c>
      <c r="K105">
        <v>500</v>
      </c>
      <c r="L105" t="s">
        <v>97</v>
      </c>
      <c r="M105" s="99" t="s">
        <v>317</v>
      </c>
      <c r="N105" t="s">
        <v>99</v>
      </c>
      <c r="O105" s="96">
        <v>41788</v>
      </c>
      <c r="AB105" s="99"/>
      <c r="AC105" s="99"/>
    </row>
    <row r="106" spans="1:31" ht="25.5" hidden="1" x14ac:dyDescent="0.2">
      <c r="A106">
        <v>6148</v>
      </c>
      <c r="B106">
        <v>6054</v>
      </c>
      <c r="C106" t="s">
        <v>92</v>
      </c>
      <c r="D106" t="s">
        <v>315</v>
      </c>
      <c r="E106" t="s">
        <v>94</v>
      </c>
      <c r="F106" t="s">
        <v>318</v>
      </c>
      <c r="G106" t="s">
        <v>316</v>
      </c>
      <c r="H106">
        <v>99595968</v>
      </c>
      <c r="I106">
        <v>79</v>
      </c>
      <c r="J106" s="96">
        <v>41647</v>
      </c>
      <c r="K106">
        <v>2350</v>
      </c>
      <c r="L106" t="s">
        <v>97</v>
      </c>
      <c r="M106" s="99" t="s">
        <v>319</v>
      </c>
      <c r="N106" t="s">
        <v>99</v>
      </c>
      <c r="O106" s="96">
        <v>41820</v>
      </c>
      <c r="AB106" s="99"/>
      <c r="AC106" s="99"/>
    </row>
    <row r="107" spans="1:31" ht="38.25" hidden="1" x14ac:dyDescent="0.2">
      <c r="A107">
        <v>6149</v>
      </c>
      <c r="B107">
        <v>6055</v>
      </c>
      <c r="C107" t="s">
        <v>92</v>
      </c>
      <c r="D107" t="s">
        <v>315</v>
      </c>
      <c r="E107" t="s">
        <v>94</v>
      </c>
      <c r="F107" t="s">
        <v>95</v>
      </c>
      <c r="G107" t="s">
        <v>320</v>
      </c>
      <c r="H107">
        <v>37819428</v>
      </c>
      <c r="I107">
        <v>81</v>
      </c>
      <c r="J107" s="96">
        <v>41647</v>
      </c>
      <c r="K107">
        <v>300</v>
      </c>
      <c r="L107" t="s">
        <v>97</v>
      </c>
      <c r="M107" s="99" t="s">
        <v>321</v>
      </c>
      <c r="N107" t="s">
        <v>99</v>
      </c>
      <c r="O107" s="96">
        <v>41793</v>
      </c>
      <c r="AB107" s="99"/>
      <c r="AC107" s="99"/>
    </row>
    <row r="108" spans="1:31" ht="51" hidden="1" x14ac:dyDescent="0.2">
      <c r="A108">
        <v>6150</v>
      </c>
      <c r="B108">
        <v>6059</v>
      </c>
      <c r="C108" t="s">
        <v>92</v>
      </c>
      <c r="D108" t="s">
        <v>322</v>
      </c>
      <c r="E108" t="s">
        <v>94</v>
      </c>
      <c r="F108" t="s">
        <v>95</v>
      </c>
      <c r="G108" t="s">
        <v>323</v>
      </c>
      <c r="H108">
        <v>800543950</v>
      </c>
      <c r="I108">
        <v>42</v>
      </c>
      <c r="J108" s="96">
        <v>41647</v>
      </c>
      <c r="K108">
        <v>250</v>
      </c>
      <c r="L108" t="s">
        <v>97</v>
      </c>
      <c r="M108" s="99" t="s">
        <v>324</v>
      </c>
      <c r="N108" t="s">
        <v>99</v>
      </c>
      <c r="O108" s="96">
        <v>41808</v>
      </c>
      <c r="AB108" s="99" t="s">
        <v>56</v>
      </c>
      <c r="AC108" s="99"/>
    </row>
    <row r="109" spans="1:31" ht="25.5" hidden="1" x14ac:dyDescent="0.2">
      <c r="A109">
        <v>6151</v>
      </c>
      <c r="B109">
        <v>6060</v>
      </c>
      <c r="C109" t="s">
        <v>131</v>
      </c>
      <c r="D109" t="s">
        <v>322</v>
      </c>
      <c r="E109" t="s">
        <v>94</v>
      </c>
      <c r="F109" t="s">
        <v>95</v>
      </c>
      <c r="G109" t="s">
        <v>325</v>
      </c>
      <c r="H109">
        <v>800543893</v>
      </c>
      <c r="I109">
        <v>59</v>
      </c>
      <c r="J109" s="96">
        <v>41647</v>
      </c>
      <c r="K109">
        <v>500</v>
      </c>
      <c r="L109" t="s">
        <v>97</v>
      </c>
      <c r="M109" s="99" t="s">
        <v>326</v>
      </c>
      <c r="N109" t="s">
        <v>99</v>
      </c>
      <c r="O109" s="96">
        <v>41810</v>
      </c>
      <c r="P109" s="96">
        <v>42207</v>
      </c>
      <c r="Q109">
        <v>2941</v>
      </c>
      <c r="R109" s="96">
        <v>41647</v>
      </c>
      <c r="T109">
        <v>3034</v>
      </c>
      <c r="U109" s="96">
        <v>42220</v>
      </c>
      <c r="AB109" s="99"/>
      <c r="AC109" s="99" t="s">
        <v>327</v>
      </c>
      <c r="AD109">
        <v>500</v>
      </c>
      <c r="AE109" s="100">
        <v>42572.492465277777</v>
      </c>
    </row>
    <row r="110" spans="1:31" ht="38.25" hidden="1" x14ac:dyDescent="0.2">
      <c r="A110">
        <v>6152</v>
      </c>
      <c r="B110">
        <v>6061</v>
      </c>
      <c r="C110" t="s">
        <v>131</v>
      </c>
      <c r="D110" t="s">
        <v>322</v>
      </c>
      <c r="E110" t="s">
        <v>94</v>
      </c>
      <c r="F110" t="s">
        <v>95</v>
      </c>
      <c r="G110" t="s">
        <v>328</v>
      </c>
      <c r="H110">
        <v>800147583</v>
      </c>
      <c r="I110">
        <v>76</v>
      </c>
      <c r="J110" s="96">
        <v>41647</v>
      </c>
      <c r="K110">
        <v>300</v>
      </c>
      <c r="L110" t="s">
        <v>97</v>
      </c>
      <c r="M110" s="99" t="s">
        <v>329</v>
      </c>
      <c r="N110" t="s">
        <v>99</v>
      </c>
      <c r="O110" s="96">
        <v>41810</v>
      </c>
      <c r="P110" s="96">
        <v>42208</v>
      </c>
      <c r="Q110">
        <v>2944</v>
      </c>
      <c r="R110" s="96">
        <v>41647</v>
      </c>
      <c r="T110">
        <v>3979</v>
      </c>
      <c r="U110" s="96">
        <v>42289</v>
      </c>
      <c r="AB110" s="99"/>
      <c r="AC110" s="99" t="s">
        <v>330</v>
      </c>
      <c r="AD110">
        <v>300</v>
      </c>
      <c r="AE110" s="96">
        <v>42430</v>
      </c>
    </row>
    <row r="111" spans="1:31" ht="38.25" hidden="1" x14ac:dyDescent="0.2">
      <c r="A111">
        <v>6153</v>
      </c>
      <c r="B111">
        <v>6062</v>
      </c>
      <c r="C111" t="s">
        <v>131</v>
      </c>
      <c r="D111" t="s">
        <v>322</v>
      </c>
      <c r="E111" t="s">
        <v>94</v>
      </c>
      <c r="F111" t="s">
        <v>95</v>
      </c>
      <c r="G111" t="s">
        <v>328</v>
      </c>
      <c r="H111">
        <v>800147583</v>
      </c>
      <c r="I111">
        <v>77</v>
      </c>
      <c r="J111" s="96">
        <v>41647</v>
      </c>
      <c r="K111">
        <v>300</v>
      </c>
      <c r="L111" t="s">
        <v>97</v>
      </c>
      <c r="M111" s="99" t="s">
        <v>331</v>
      </c>
      <c r="N111" t="s">
        <v>99</v>
      </c>
      <c r="O111" s="96">
        <v>41810</v>
      </c>
      <c r="P111" s="96">
        <v>42208</v>
      </c>
      <c r="Q111">
        <v>2945</v>
      </c>
      <c r="R111" s="96">
        <v>41647</v>
      </c>
      <c r="T111">
        <v>3992</v>
      </c>
      <c r="U111" s="96">
        <v>42290</v>
      </c>
      <c r="AB111" s="99"/>
      <c r="AC111" s="99" t="s">
        <v>330</v>
      </c>
      <c r="AD111">
        <v>300</v>
      </c>
      <c r="AE111" s="96">
        <v>42430</v>
      </c>
    </row>
    <row r="112" spans="1:31" ht="51" hidden="1" x14ac:dyDescent="0.2">
      <c r="A112">
        <v>6154</v>
      </c>
      <c r="B112">
        <v>6063</v>
      </c>
      <c r="C112" t="s">
        <v>131</v>
      </c>
      <c r="D112" t="s">
        <v>322</v>
      </c>
      <c r="E112" t="s">
        <v>94</v>
      </c>
      <c r="F112" t="s">
        <v>95</v>
      </c>
      <c r="G112" t="s">
        <v>325</v>
      </c>
      <c r="H112">
        <v>800543893</v>
      </c>
      <c r="I112">
        <v>99</v>
      </c>
      <c r="J112" s="96">
        <v>41647</v>
      </c>
      <c r="K112">
        <v>500</v>
      </c>
      <c r="L112" t="s">
        <v>97</v>
      </c>
      <c r="M112" s="99" t="s">
        <v>332</v>
      </c>
      <c r="N112" t="s">
        <v>99</v>
      </c>
      <c r="O112" s="96">
        <v>41815</v>
      </c>
      <c r="P112" s="96">
        <v>42200</v>
      </c>
      <c r="Q112">
        <v>2804</v>
      </c>
      <c r="R112" s="96">
        <v>41647</v>
      </c>
      <c r="T112">
        <v>3028</v>
      </c>
      <c r="U112" s="96">
        <v>42219</v>
      </c>
      <c r="AB112" s="99"/>
      <c r="AC112" s="99" t="s">
        <v>330</v>
      </c>
      <c r="AD112">
        <v>500</v>
      </c>
      <c r="AE112" s="96">
        <v>42430</v>
      </c>
    </row>
    <row r="113" spans="1:31" ht="25.5" hidden="1" x14ac:dyDescent="0.2">
      <c r="A113">
        <v>6155</v>
      </c>
      <c r="B113">
        <v>6064</v>
      </c>
      <c r="C113" t="s">
        <v>333</v>
      </c>
      <c r="D113" t="s">
        <v>322</v>
      </c>
      <c r="E113" t="s">
        <v>94</v>
      </c>
      <c r="F113" t="s">
        <v>95</v>
      </c>
      <c r="G113" t="s">
        <v>174</v>
      </c>
      <c r="H113">
        <v>800353944</v>
      </c>
      <c r="I113">
        <v>121</v>
      </c>
      <c r="J113" s="96">
        <v>41647</v>
      </c>
      <c r="K113">
        <v>500</v>
      </c>
      <c r="L113" t="s">
        <v>97</v>
      </c>
      <c r="M113" s="99" t="s">
        <v>334</v>
      </c>
      <c r="N113" t="s">
        <v>99</v>
      </c>
      <c r="O113" s="96">
        <v>41817</v>
      </c>
      <c r="P113" s="96">
        <v>42244</v>
      </c>
      <c r="AB113" s="99" t="s">
        <v>57</v>
      </c>
      <c r="AC113" s="99"/>
    </row>
    <row r="114" spans="1:31" ht="25.5" hidden="1" x14ac:dyDescent="0.2">
      <c r="A114">
        <v>6156</v>
      </c>
      <c r="B114">
        <v>6065</v>
      </c>
      <c r="C114" t="s">
        <v>333</v>
      </c>
      <c r="D114" t="s">
        <v>322</v>
      </c>
      <c r="E114" t="s">
        <v>94</v>
      </c>
      <c r="F114" t="s">
        <v>95</v>
      </c>
      <c r="G114" t="s">
        <v>174</v>
      </c>
      <c r="H114">
        <v>800353944</v>
      </c>
      <c r="I114">
        <v>134</v>
      </c>
      <c r="J114" s="96">
        <v>41647</v>
      </c>
      <c r="K114">
        <v>500</v>
      </c>
      <c r="L114" t="s">
        <v>97</v>
      </c>
      <c r="M114" s="99" t="s">
        <v>334</v>
      </c>
      <c r="N114" t="s">
        <v>99</v>
      </c>
      <c r="O114" s="96">
        <v>41817</v>
      </c>
      <c r="P114" s="96">
        <v>42244</v>
      </c>
      <c r="AB114" s="99" t="s">
        <v>56</v>
      </c>
      <c r="AC114" s="99"/>
    </row>
    <row r="115" spans="1:31" ht="38.25" hidden="1" x14ac:dyDescent="0.2">
      <c r="A115">
        <v>6157</v>
      </c>
      <c r="B115">
        <v>6069</v>
      </c>
      <c r="C115" t="s">
        <v>333</v>
      </c>
      <c r="D115" t="s">
        <v>335</v>
      </c>
      <c r="E115" t="s">
        <v>94</v>
      </c>
      <c r="F115" t="s">
        <v>95</v>
      </c>
      <c r="G115" t="s">
        <v>336</v>
      </c>
      <c r="H115">
        <v>999347419</v>
      </c>
      <c r="I115">
        <v>58</v>
      </c>
      <c r="J115" s="96">
        <v>41647</v>
      </c>
      <c r="K115">
        <v>100</v>
      </c>
      <c r="L115" t="s">
        <v>97</v>
      </c>
      <c r="M115" s="99" t="s">
        <v>337</v>
      </c>
      <c r="N115" t="s">
        <v>99</v>
      </c>
      <c r="O115" s="96">
        <v>41850</v>
      </c>
      <c r="P115" s="96">
        <v>42040</v>
      </c>
      <c r="AB115" s="99"/>
      <c r="AC115" s="99"/>
    </row>
    <row r="116" spans="1:31" ht="51" hidden="1" x14ac:dyDescent="0.2">
      <c r="A116">
        <v>6158</v>
      </c>
      <c r="B116">
        <v>6070</v>
      </c>
      <c r="C116" t="s">
        <v>333</v>
      </c>
      <c r="D116" t="s">
        <v>335</v>
      </c>
      <c r="E116" t="s">
        <v>94</v>
      </c>
      <c r="F116" t="s">
        <v>95</v>
      </c>
      <c r="G116" t="s">
        <v>338</v>
      </c>
      <c r="H116">
        <v>999346748</v>
      </c>
      <c r="I116">
        <v>82</v>
      </c>
      <c r="J116" s="96">
        <v>41647</v>
      </c>
      <c r="K116">
        <v>200</v>
      </c>
      <c r="L116" t="s">
        <v>97</v>
      </c>
      <c r="M116" s="99" t="s">
        <v>339</v>
      </c>
      <c r="N116" t="s">
        <v>99</v>
      </c>
      <c r="O116" s="96">
        <v>41850</v>
      </c>
      <c r="P116" s="96">
        <v>42032</v>
      </c>
      <c r="AB116" s="99"/>
      <c r="AC116" s="99"/>
    </row>
    <row r="117" spans="1:31" ht="25.5" hidden="1" x14ac:dyDescent="0.2">
      <c r="A117">
        <v>6159</v>
      </c>
      <c r="B117">
        <v>6071</v>
      </c>
      <c r="C117" t="s">
        <v>333</v>
      </c>
      <c r="D117" t="s">
        <v>335</v>
      </c>
      <c r="E117" t="s">
        <v>94</v>
      </c>
      <c r="F117" t="s">
        <v>95</v>
      </c>
      <c r="G117" t="s">
        <v>340</v>
      </c>
      <c r="H117">
        <v>998380480</v>
      </c>
      <c r="I117">
        <v>83</v>
      </c>
      <c r="J117" s="96">
        <v>41647</v>
      </c>
      <c r="K117">
        <v>500</v>
      </c>
      <c r="L117" t="s">
        <v>97</v>
      </c>
      <c r="M117" s="99" t="s">
        <v>341</v>
      </c>
      <c r="N117" t="s">
        <v>99</v>
      </c>
      <c r="O117" s="96">
        <v>41851</v>
      </c>
      <c r="P117" s="96">
        <v>42054</v>
      </c>
      <c r="AB117" s="99" t="s">
        <v>342</v>
      </c>
      <c r="AC117" s="99"/>
    </row>
    <row r="118" spans="1:31" hidden="1" x14ac:dyDescent="0.2">
      <c r="A118">
        <v>6160</v>
      </c>
      <c r="B118">
        <v>6072</v>
      </c>
      <c r="C118" t="s">
        <v>92</v>
      </c>
      <c r="D118" t="s">
        <v>335</v>
      </c>
      <c r="E118" t="s">
        <v>94</v>
      </c>
      <c r="F118" t="s">
        <v>95</v>
      </c>
      <c r="G118" t="s">
        <v>343</v>
      </c>
      <c r="H118">
        <v>998329127</v>
      </c>
      <c r="I118">
        <v>172</v>
      </c>
      <c r="J118" s="96">
        <v>41647</v>
      </c>
      <c r="K118">
        <v>499</v>
      </c>
      <c r="L118" t="s">
        <v>97</v>
      </c>
      <c r="M118" s="99" t="s">
        <v>344</v>
      </c>
      <c r="N118" t="s">
        <v>99</v>
      </c>
      <c r="O118" s="96">
        <v>41852</v>
      </c>
      <c r="AB118" s="99"/>
      <c r="AC118" s="99"/>
    </row>
    <row r="119" spans="1:31" hidden="1" x14ac:dyDescent="0.2">
      <c r="A119">
        <v>6161</v>
      </c>
      <c r="B119">
        <v>6073</v>
      </c>
      <c r="C119" t="s">
        <v>131</v>
      </c>
      <c r="D119" t="s">
        <v>335</v>
      </c>
      <c r="E119" t="s">
        <v>94</v>
      </c>
      <c r="F119" t="s">
        <v>95</v>
      </c>
      <c r="G119" t="s">
        <v>345</v>
      </c>
      <c r="H119">
        <v>998329152</v>
      </c>
      <c r="I119">
        <v>173</v>
      </c>
      <c r="J119" s="96">
        <v>41647</v>
      </c>
      <c r="K119">
        <v>499</v>
      </c>
      <c r="L119" t="s">
        <v>97</v>
      </c>
      <c r="M119" s="99" t="s">
        <v>344</v>
      </c>
      <c r="N119" t="s">
        <v>99</v>
      </c>
      <c r="O119" s="96">
        <v>41647</v>
      </c>
      <c r="P119" s="96">
        <v>42012</v>
      </c>
      <c r="AB119" s="99"/>
      <c r="AC119" s="99" t="s">
        <v>55</v>
      </c>
      <c r="AE119" s="96">
        <v>41744</v>
      </c>
    </row>
    <row r="120" spans="1:31" ht="51" hidden="1" x14ac:dyDescent="0.2">
      <c r="A120">
        <v>6162</v>
      </c>
      <c r="B120">
        <v>6074</v>
      </c>
      <c r="C120" t="s">
        <v>131</v>
      </c>
      <c r="D120" t="s">
        <v>346</v>
      </c>
      <c r="E120" t="s">
        <v>94</v>
      </c>
      <c r="F120" t="s">
        <v>95</v>
      </c>
      <c r="G120" t="s">
        <v>347</v>
      </c>
      <c r="H120">
        <v>800151885</v>
      </c>
      <c r="I120">
        <v>39</v>
      </c>
      <c r="J120" s="96">
        <v>41647</v>
      </c>
      <c r="K120">
        <v>500</v>
      </c>
      <c r="L120" t="s">
        <v>97</v>
      </c>
      <c r="M120" s="99" t="s">
        <v>348</v>
      </c>
      <c r="N120" t="s">
        <v>99</v>
      </c>
      <c r="O120" s="96">
        <v>42100</v>
      </c>
      <c r="P120" s="96">
        <v>42244</v>
      </c>
      <c r="Q120">
        <v>3202</v>
      </c>
      <c r="R120" s="96">
        <v>41647</v>
      </c>
      <c r="T120">
        <v>3698</v>
      </c>
      <c r="U120" s="96">
        <v>42270</v>
      </c>
      <c r="AB120" s="99"/>
      <c r="AC120" s="99" t="s">
        <v>330</v>
      </c>
      <c r="AD120">
        <v>500</v>
      </c>
      <c r="AE120" s="96">
        <v>42430</v>
      </c>
    </row>
    <row r="121" spans="1:31" ht="38.25" hidden="1" x14ac:dyDescent="0.2">
      <c r="A121">
        <v>6163</v>
      </c>
      <c r="B121">
        <v>6075</v>
      </c>
      <c r="C121" t="s">
        <v>333</v>
      </c>
      <c r="D121" t="s">
        <v>346</v>
      </c>
      <c r="E121" t="s">
        <v>94</v>
      </c>
      <c r="F121" t="s">
        <v>95</v>
      </c>
      <c r="G121" t="s">
        <v>349</v>
      </c>
      <c r="H121">
        <v>49526727</v>
      </c>
      <c r="I121">
        <v>80</v>
      </c>
      <c r="J121" s="96">
        <v>41647</v>
      </c>
      <c r="K121">
        <v>100</v>
      </c>
      <c r="L121" t="s">
        <v>97</v>
      </c>
      <c r="M121" s="99" t="s">
        <v>350</v>
      </c>
      <c r="N121" t="s">
        <v>99</v>
      </c>
      <c r="O121" s="96">
        <v>42100</v>
      </c>
      <c r="P121" s="96">
        <v>42412</v>
      </c>
      <c r="AB121" s="99"/>
      <c r="AC121" s="99"/>
    </row>
    <row r="122" spans="1:31" ht="51" hidden="1" x14ac:dyDescent="0.2">
      <c r="A122">
        <v>6164</v>
      </c>
      <c r="B122">
        <v>6076</v>
      </c>
      <c r="C122" t="s">
        <v>131</v>
      </c>
      <c r="D122" t="s">
        <v>346</v>
      </c>
      <c r="E122" t="s">
        <v>94</v>
      </c>
      <c r="F122" t="s">
        <v>95</v>
      </c>
      <c r="G122" t="s">
        <v>347</v>
      </c>
      <c r="H122">
        <v>800151885</v>
      </c>
      <c r="I122">
        <v>98</v>
      </c>
      <c r="J122" s="96">
        <v>41647</v>
      </c>
      <c r="K122">
        <v>500</v>
      </c>
      <c r="L122" t="s">
        <v>97</v>
      </c>
      <c r="M122" s="99" t="s">
        <v>351</v>
      </c>
      <c r="N122" t="s">
        <v>99</v>
      </c>
      <c r="O122" s="96">
        <v>42100</v>
      </c>
      <c r="P122" s="96">
        <v>42244</v>
      </c>
      <c r="Q122">
        <v>3201</v>
      </c>
      <c r="AB122" s="99" t="s">
        <v>352</v>
      </c>
      <c r="AC122" s="99" t="s">
        <v>353</v>
      </c>
      <c r="AE122" s="96">
        <v>42506</v>
      </c>
    </row>
    <row r="123" spans="1:31" ht="25.5" hidden="1" x14ac:dyDescent="0.2">
      <c r="A123">
        <v>6165</v>
      </c>
      <c r="B123">
        <v>6077</v>
      </c>
      <c r="C123" t="s">
        <v>333</v>
      </c>
      <c r="D123" t="s">
        <v>346</v>
      </c>
      <c r="E123" t="s">
        <v>94</v>
      </c>
      <c r="F123" t="s">
        <v>95</v>
      </c>
      <c r="G123" t="s">
        <v>354</v>
      </c>
      <c r="H123">
        <v>143914300</v>
      </c>
      <c r="I123">
        <v>140</v>
      </c>
      <c r="J123" s="96">
        <v>41647</v>
      </c>
      <c r="K123">
        <v>100</v>
      </c>
      <c r="L123" t="s">
        <v>97</v>
      </c>
      <c r="M123" s="99" t="s">
        <v>355</v>
      </c>
      <c r="N123" t="s">
        <v>99</v>
      </c>
      <c r="O123" s="96">
        <v>42100</v>
      </c>
      <c r="P123" s="96">
        <v>42033</v>
      </c>
      <c r="AB123" s="99"/>
      <c r="AC123" s="99"/>
    </row>
    <row r="124" spans="1:31" ht="38.25" hidden="1" x14ac:dyDescent="0.2">
      <c r="A124">
        <v>6166</v>
      </c>
      <c r="B124">
        <v>6078</v>
      </c>
      <c r="C124" t="s">
        <v>333</v>
      </c>
      <c r="D124" t="s">
        <v>346</v>
      </c>
      <c r="E124" t="s">
        <v>94</v>
      </c>
      <c r="F124" t="s">
        <v>95</v>
      </c>
      <c r="G124" t="s">
        <v>349</v>
      </c>
      <c r="H124">
        <v>49526727</v>
      </c>
      <c r="I124">
        <v>141</v>
      </c>
      <c r="J124" s="96">
        <v>41647</v>
      </c>
      <c r="K124">
        <v>100</v>
      </c>
      <c r="L124" t="s">
        <v>97</v>
      </c>
      <c r="M124" s="99" t="s">
        <v>356</v>
      </c>
      <c r="N124" t="s">
        <v>99</v>
      </c>
      <c r="O124" s="96">
        <v>42100</v>
      </c>
      <c r="P124" s="96">
        <v>42007</v>
      </c>
      <c r="AB124" s="99"/>
      <c r="AC124" s="99"/>
    </row>
    <row r="125" spans="1:31" ht="38.25" hidden="1" x14ac:dyDescent="0.2">
      <c r="A125">
        <v>6167</v>
      </c>
      <c r="B125">
        <v>6079</v>
      </c>
      <c r="C125" t="s">
        <v>333</v>
      </c>
      <c r="D125" t="s">
        <v>346</v>
      </c>
      <c r="E125" t="s">
        <v>94</v>
      </c>
      <c r="F125" t="s">
        <v>95</v>
      </c>
      <c r="G125" t="s">
        <v>357</v>
      </c>
      <c r="H125">
        <v>41484203</v>
      </c>
      <c r="I125">
        <v>143</v>
      </c>
      <c r="J125" s="96">
        <v>41647</v>
      </c>
      <c r="K125">
        <v>100</v>
      </c>
      <c r="L125" t="s">
        <v>97</v>
      </c>
      <c r="M125" s="99" t="s">
        <v>358</v>
      </c>
      <c r="N125" t="s">
        <v>99</v>
      </c>
      <c r="O125" s="96">
        <v>42100</v>
      </c>
      <c r="P125" s="96">
        <v>42060</v>
      </c>
      <c r="AB125" s="99"/>
      <c r="AC125" s="99"/>
    </row>
    <row r="126" spans="1:31" ht="25.5" hidden="1" x14ac:dyDescent="0.2">
      <c r="A126">
        <v>6168</v>
      </c>
      <c r="B126">
        <v>6080</v>
      </c>
      <c r="C126" t="s">
        <v>333</v>
      </c>
      <c r="D126" t="s">
        <v>346</v>
      </c>
      <c r="E126" t="s">
        <v>94</v>
      </c>
      <c r="F126" t="s">
        <v>95</v>
      </c>
      <c r="G126" t="s">
        <v>357</v>
      </c>
      <c r="H126">
        <v>41484203</v>
      </c>
      <c r="I126">
        <v>144</v>
      </c>
      <c r="J126" s="96">
        <v>41647</v>
      </c>
      <c r="K126">
        <v>100</v>
      </c>
      <c r="L126" t="s">
        <v>97</v>
      </c>
      <c r="M126" s="99" t="s">
        <v>359</v>
      </c>
      <c r="N126" t="s">
        <v>99</v>
      </c>
      <c r="O126" s="96">
        <v>42100</v>
      </c>
      <c r="P126" s="96">
        <v>42446</v>
      </c>
      <c r="AB126" s="99"/>
      <c r="AC126" s="99"/>
    </row>
    <row r="127" spans="1:31" ht="25.5" hidden="1" x14ac:dyDescent="0.2">
      <c r="A127">
        <v>6169</v>
      </c>
      <c r="B127">
        <v>6081</v>
      </c>
      <c r="C127" t="s">
        <v>333</v>
      </c>
      <c r="D127" t="s">
        <v>346</v>
      </c>
      <c r="E127" t="s">
        <v>94</v>
      </c>
      <c r="F127" t="s">
        <v>95</v>
      </c>
      <c r="G127" t="s">
        <v>360</v>
      </c>
      <c r="H127">
        <v>127044651</v>
      </c>
      <c r="I127">
        <v>146</v>
      </c>
      <c r="J127" s="96">
        <v>41647</v>
      </c>
      <c r="K127">
        <v>100</v>
      </c>
      <c r="L127" t="s">
        <v>97</v>
      </c>
      <c r="M127" s="99" t="s">
        <v>359</v>
      </c>
      <c r="N127" t="s">
        <v>99</v>
      </c>
      <c r="O127" s="96">
        <v>42100</v>
      </c>
      <c r="P127" s="96">
        <v>42342</v>
      </c>
      <c r="AB127" s="99"/>
      <c r="AC127" s="99"/>
    </row>
    <row r="128" spans="1:31" ht="38.25" hidden="1" x14ac:dyDescent="0.2">
      <c r="A128">
        <v>6170</v>
      </c>
      <c r="B128">
        <v>6082</v>
      </c>
      <c r="C128" t="s">
        <v>92</v>
      </c>
      <c r="D128" t="s">
        <v>346</v>
      </c>
      <c r="E128" t="s">
        <v>94</v>
      </c>
      <c r="F128" t="s">
        <v>95</v>
      </c>
      <c r="G128" t="s">
        <v>360</v>
      </c>
      <c r="H128">
        <v>127044651</v>
      </c>
      <c r="I128">
        <v>158</v>
      </c>
      <c r="J128" s="96">
        <v>41647</v>
      </c>
      <c r="K128">
        <v>100</v>
      </c>
      <c r="L128" t="s">
        <v>97</v>
      </c>
      <c r="M128" s="99" t="s">
        <v>361</v>
      </c>
      <c r="N128" t="s">
        <v>99</v>
      </c>
      <c r="O128" s="96">
        <v>42100</v>
      </c>
      <c r="AB128" s="99"/>
      <c r="AC128" s="99"/>
    </row>
    <row r="129" spans="1:31" ht="25.5" hidden="1" x14ac:dyDescent="0.2">
      <c r="A129">
        <v>6171</v>
      </c>
      <c r="B129">
        <v>6088</v>
      </c>
      <c r="C129" t="s">
        <v>92</v>
      </c>
      <c r="D129" t="s">
        <v>43</v>
      </c>
      <c r="E129" t="s">
        <v>94</v>
      </c>
      <c r="F129" t="s">
        <v>95</v>
      </c>
      <c r="G129" t="s">
        <v>306</v>
      </c>
      <c r="H129">
        <v>800325651</v>
      </c>
      <c r="I129">
        <v>86</v>
      </c>
      <c r="J129" s="96">
        <v>41647</v>
      </c>
      <c r="K129">
        <v>500</v>
      </c>
      <c r="L129" t="s">
        <v>97</v>
      </c>
      <c r="M129" s="99" t="s">
        <v>362</v>
      </c>
      <c r="N129" t="s">
        <v>99</v>
      </c>
      <c r="O129" s="96">
        <v>41990</v>
      </c>
      <c r="AB129" s="99"/>
      <c r="AC129" s="99"/>
    </row>
    <row r="130" spans="1:31" ht="38.25" hidden="1" x14ac:dyDescent="0.2">
      <c r="A130">
        <v>6172</v>
      </c>
      <c r="B130">
        <v>6089</v>
      </c>
      <c r="C130" t="s">
        <v>92</v>
      </c>
      <c r="D130" t="s">
        <v>43</v>
      </c>
      <c r="E130" t="s">
        <v>94</v>
      </c>
      <c r="F130" t="s">
        <v>95</v>
      </c>
      <c r="G130" t="s">
        <v>363</v>
      </c>
      <c r="H130">
        <v>47290327</v>
      </c>
      <c r="I130">
        <v>101</v>
      </c>
      <c r="J130" s="96">
        <v>41647</v>
      </c>
      <c r="K130">
        <v>350</v>
      </c>
      <c r="L130" t="s">
        <v>97</v>
      </c>
      <c r="M130" s="99" t="s">
        <v>364</v>
      </c>
      <c r="N130" t="s">
        <v>99</v>
      </c>
      <c r="O130" s="96">
        <v>41990</v>
      </c>
      <c r="AB130" s="99"/>
      <c r="AC130" s="99"/>
    </row>
    <row r="131" spans="1:31" ht="38.25" hidden="1" x14ac:dyDescent="0.2">
      <c r="A131">
        <v>6173</v>
      </c>
      <c r="B131">
        <v>6090</v>
      </c>
      <c r="C131" t="s">
        <v>92</v>
      </c>
      <c r="D131" t="s">
        <v>43</v>
      </c>
      <c r="E131" t="s">
        <v>137</v>
      </c>
      <c r="F131" t="s">
        <v>138</v>
      </c>
      <c r="G131" t="s">
        <v>51</v>
      </c>
      <c r="H131">
        <v>63176198</v>
      </c>
      <c r="I131">
        <v>102</v>
      </c>
      <c r="J131" s="96">
        <v>41647</v>
      </c>
      <c r="K131">
        <v>100</v>
      </c>
      <c r="L131" t="s">
        <v>97</v>
      </c>
      <c r="M131" s="99" t="s">
        <v>365</v>
      </c>
      <c r="N131" t="s">
        <v>99</v>
      </c>
      <c r="O131" s="96">
        <v>41991</v>
      </c>
      <c r="AB131" s="99"/>
      <c r="AC131" s="99"/>
    </row>
    <row r="132" spans="1:31" ht="25.5" hidden="1" x14ac:dyDescent="0.2">
      <c r="A132">
        <v>6174</v>
      </c>
      <c r="B132">
        <v>6091</v>
      </c>
      <c r="C132" t="s">
        <v>92</v>
      </c>
      <c r="D132" t="s">
        <v>43</v>
      </c>
      <c r="E132" t="s">
        <v>137</v>
      </c>
      <c r="F132" t="s">
        <v>138</v>
      </c>
      <c r="G132" t="s">
        <v>366</v>
      </c>
      <c r="H132">
        <v>999053337</v>
      </c>
      <c r="I132">
        <v>107</v>
      </c>
      <c r="J132" s="96">
        <v>41647</v>
      </c>
      <c r="K132">
        <v>100</v>
      </c>
      <c r="L132" t="s">
        <v>97</v>
      </c>
      <c r="M132" s="99" t="s">
        <v>367</v>
      </c>
      <c r="N132" t="s">
        <v>99</v>
      </c>
      <c r="O132" s="96">
        <v>41991</v>
      </c>
      <c r="AB132" s="99"/>
      <c r="AC132" s="99"/>
    </row>
    <row r="133" spans="1:31" ht="25.5" hidden="1" x14ac:dyDescent="0.2">
      <c r="A133">
        <v>6175</v>
      </c>
      <c r="B133">
        <v>6092</v>
      </c>
      <c r="C133" t="s">
        <v>92</v>
      </c>
      <c r="D133" t="s">
        <v>43</v>
      </c>
      <c r="E133" t="s">
        <v>94</v>
      </c>
      <c r="F133" t="s">
        <v>95</v>
      </c>
      <c r="G133" t="s">
        <v>368</v>
      </c>
      <c r="H133">
        <v>999053130</v>
      </c>
      <c r="I133">
        <v>109</v>
      </c>
      <c r="J133" s="96">
        <v>41647</v>
      </c>
      <c r="K133">
        <v>350</v>
      </c>
      <c r="L133" t="s">
        <v>97</v>
      </c>
      <c r="M133" s="99" t="s">
        <v>369</v>
      </c>
      <c r="N133" t="s">
        <v>99</v>
      </c>
      <c r="O133" s="96">
        <v>41991</v>
      </c>
      <c r="AB133" s="99"/>
      <c r="AC133" s="99"/>
    </row>
    <row r="134" spans="1:31" ht="38.25" hidden="1" x14ac:dyDescent="0.2">
      <c r="A134">
        <v>6176</v>
      </c>
      <c r="B134">
        <v>6093</v>
      </c>
      <c r="C134" t="s">
        <v>92</v>
      </c>
      <c r="D134" t="s">
        <v>43</v>
      </c>
      <c r="E134" t="s">
        <v>94</v>
      </c>
      <c r="F134" t="s">
        <v>95</v>
      </c>
      <c r="G134" t="s">
        <v>370</v>
      </c>
      <c r="H134">
        <v>998499233</v>
      </c>
      <c r="I134">
        <v>110</v>
      </c>
      <c r="J134" s="96">
        <v>41647</v>
      </c>
      <c r="K134">
        <v>350</v>
      </c>
      <c r="L134" t="s">
        <v>97</v>
      </c>
      <c r="M134" s="99" t="s">
        <v>371</v>
      </c>
      <c r="N134" t="s">
        <v>99</v>
      </c>
      <c r="O134" s="96">
        <v>41991</v>
      </c>
      <c r="AB134" s="99"/>
      <c r="AC134" s="99"/>
    </row>
    <row r="135" spans="1:31" ht="38.25" hidden="1" x14ac:dyDescent="0.2">
      <c r="A135">
        <v>6177</v>
      </c>
      <c r="B135">
        <v>6094</v>
      </c>
      <c r="C135" t="s">
        <v>92</v>
      </c>
      <c r="D135" t="s">
        <v>43</v>
      </c>
      <c r="E135" t="s">
        <v>137</v>
      </c>
      <c r="F135" t="s">
        <v>138</v>
      </c>
      <c r="G135" t="s">
        <v>370</v>
      </c>
      <c r="H135">
        <v>998499233</v>
      </c>
      <c r="I135">
        <v>111</v>
      </c>
      <c r="J135" s="96">
        <v>41647</v>
      </c>
      <c r="K135">
        <v>100</v>
      </c>
      <c r="L135" t="s">
        <v>97</v>
      </c>
      <c r="M135" s="99" t="s">
        <v>372</v>
      </c>
      <c r="N135" t="s">
        <v>99</v>
      </c>
      <c r="O135" s="96">
        <v>42341</v>
      </c>
      <c r="AB135" s="99" t="s">
        <v>86</v>
      </c>
      <c r="AC135" s="99"/>
    </row>
    <row r="136" spans="1:31" ht="25.5" hidden="1" x14ac:dyDescent="0.2">
      <c r="A136">
        <v>6178</v>
      </c>
      <c r="B136">
        <v>6095</v>
      </c>
      <c r="C136" t="s">
        <v>92</v>
      </c>
      <c r="D136" t="s">
        <v>43</v>
      </c>
      <c r="E136" t="s">
        <v>137</v>
      </c>
      <c r="F136" t="s">
        <v>138</v>
      </c>
      <c r="G136" t="s">
        <v>51</v>
      </c>
      <c r="H136">
        <v>63176198</v>
      </c>
      <c r="I136">
        <v>112</v>
      </c>
      <c r="J136" s="96">
        <v>41647</v>
      </c>
      <c r="K136">
        <v>100</v>
      </c>
      <c r="L136" t="s">
        <v>97</v>
      </c>
      <c r="M136" s="99" t="s">
        <v>373</v>
      </c>
      <c r="N136" t="s">
        <v>99</v>
      </c>
      <c r="O136" s="96">
        <v>42061</v>
      </c>
      <c r="AB136" s="99"/>
      <c r="AC136" s="99"/>
    </row>
    <row r="137" spans="1:31" ht="25.5" hidden="1" x14ac:dyDescent="0.2">
      <c r="A137">
        <v>6179</v>
      </c>
      <c r="B137">
        <v>6096</v>
      </c>
      <c r="C137" t="s">
        <v>92</v>
      </c>
      <c r="D137" t="s">
        <v>43</v>
      </c>
      <c r="E137" t="s">
        <v>137</v>
      </c>
      <c r="F137" t="s">
        <v>138</v>
      </c>
      <c r="G137" t="s">
        <v>51</v>
      </c>
      <c r="H137">
        <v>63176198</v>
      </c>
      <c r="I137">
        <v>113</v>
      </c>
      <c r="J137" s="96">
        <v>41647</v>
      </c>
      <c r="K137">
        <v>100</v>
      </c>
      <c r="L137" t="s">
        <v>97</v>
      </c>
      <c r="M137" s="99" t="s">
        <v>374</v>
      </c>
      <c r="N137" t="s">
        <v>99</v>
      </c>
      <c r="O137" s="96">
        <v>42061</v>
      </c>
      <c r="AB137" s="99"/>
      <c r="AC137" s="99"/>
    </row>
    <row r="138" spans="1:31" ht="25.5" hidden="1" x14ac:dyDescent="0.2">
      <c r="A138">
        <v>6180</v>
      </c>
      <c r="B138">
        <v>6097</v>
      </c>
      <c r="C138" t="s">
        <v>92</v>
      </c>
      <c r="D138" t="s">
        <v>43</v>
      </c>
      <c r="E138" t="s">
        <v>137</v>
      </c>
      <c r="F138" t="s">
        <v>138</v>
      </c>
      <c r="G138" t="s">
        <v>375</v>
      </c>
      <c r="H138">
        <v>998347110</v>
      </c>
      <c r="I138">
        <v>114</v>
      </c>
      <c r="J138" s="96">
        <v>41647</v>
      </c>
      <c r="K138">
        <v>100</v>
      </c>
      <c r="L138" t="s">
        <v>97</v>
      </c>
      <c r="M138" s="99" t="s">
        <v>376</v>
      </c>
      <c r="N138" t="s">
        <v>99</v>
      </c>
      <c r="O138" s="96">
        <v>42062</v>
      </c>
      <c r="AB138" s="99"/>
      <c r="AC138" s="99"/>
    </row>
    <row r="139" spans="1:31" ht="25.5" hidden="1" x14ac:dyDescent="0.2">
      <c r="A139">
        <v>6181</v>
      </c>
      <c r="B139">
        <v>6098</v>
      </c>
      <c r="C139" t="s">
        <v>92</v>
      </c>
      <c r="D139" t="s">
        <v>43</v>
      </c>
      <c r="E139" t="s">
        <v>137</v>
      </c>
      <c r="F139" t="s">
        <v>138</v>
      </c>
      <c r="G139" t="s">
        <v>377</v>
      </c>
      <c r="H139">
        <v>998499872</v>
      </c>
      <c r="I139">
        <v>115</v>
      </c>
      <c r="J139" s="96">
        <v>41647</v>
      </c>
      <c r="K139">
        <v>100</v>
      </c>
      <c r="L139" t="s">
        <v>97</v>
      </c>
      <c r="M139" s="99" t="s">
        <v>378</v>
      </c>
      <c r="N139" t="s">
        <v>99</v>
      </c>
      <c r="O139" s="96">
        <v>42062</v>
      </c>
      <c r="AB139" s="99"/>
      <c r="AC139" s="99"/>
    </row>
    <row r="140" spans="1:31" ht="25.5" hidden="1" x14ac:dyDescent="0.2">
      <c r="A140">
        <v>6182</v>
      </c>
      <c r="B140">
        <v>6099</v>
      </c>
      <c r="C140" t="s">
        <v>92</v>
      </c>
      <c r="D140" t="s">
        <v>43</v>
      </c>
      <c r="E140" t="s">
        <v>137</v>
      </c>
      <c r="F140" t="s">
        <v>138</v>
      </c>
      <c r="G140" t="s">
        <v>379</v>
      </c>
      <c r="H140">
        <v>999054360</v>
      </c>
      <c r="I140">
        <v>116</v>
      </c>
      <c r="J140" s="96">
        <v>41647</v>
      </c>
      <c r="K140">
        <v>100</v>
      </c>
      <c r="L140" t="s">
        <v>97</v>
      </c>
      <c r="M140" s="99" t="s">
        <v>380</v>
      </c>
      <c r="N140" t="s">
        <v>99</v>
      </c>
      <c r="O140" s="96">
        <v>42065</v>
      </c>
      <c r="AB140" s="99"/>
      <c r="AC140" s="99"/>
    </row>
    <row r="141" spans="1:31" ht="25.5" hidden="1" x14ac:dyDescent="0.2">
      <c r="A141">
        <v>6183</v>
      </c>
      <c r="B141">
        <v>6100</v>
      </c>
      <c r="C141" t="s">
        <v>131</v>
      </c>
      <c r="D141" t="s">
        <v>43</v>
      </c>
      <c r="E141" t="s">
        <v>137</v>
      </c>
      <c r="F141" t="s">
        <v>138</v>
      </c>
      <c r="G141" t="s">
        <v>381</v>
      </c>
      <c r="H141">
        <v>998499595</v>
      </c>
      <c r="I141">
        <v>117</v>
      </c>
      <c r="J141" s="96">
        <v>41647</v>
      </c>
      <c r="K141">
        <v>100</v>
      </c>
      <c r="L141" t="s">
        <v>97</v>
      </c>
      <c r="M141" s="99" t="s">
        <v>382</v>
      </c>
      <c r="N141" t="s">
        <v>99</v>
      </c>
      <c r="AB141" s="99"/>
      <c r="AC141" s="99" t="s">
        <v>54</v>
      </c>
      <c r="AE141" s="96">
        <v>41745</v>
      </c>
    </row>
    <row r="142" spans="1:31" ht="25.5" hidden="1" x14ac:dyDescent="0.2">
      <c r="A142">
        <v>6184</v>
      </c>
      <c r="B142">
        <v>6101</v>
      </c>
      <c r="C142" t="s">
        <v>92</v>
      </c>
      <c r="D142" t="s">
        <v>43</v>
      </c>
      <c r="E142" t="s">
        <v>94</v>
      </c>
      <c r="F142" t="s">
        <v>95</v>
      </c>
      <c r="G142" t="s">
        <v>383</v>
      </c>
      <c r="H142">
        <v>94111387</v>
      </c>
      <c r="I142">
        <v>118</v>
      </c>
      <c r="J142" s="96">
        <v>41647</v>
      </c>
      <c r="K142">
        <v>350</v>
      </c>
      <c r="L142" t="s">
        <v>97</v>
      </c>
      <c r="M142" s="99" t="s">
        <v>384</v>
      </c>
      <c r="N142" t="s">
        <v>99</v>
      </c>
      <c r="O142" s="96">
        <v>42065</v>
      </c>
      <c r="AB142" s="99"/>
      <c r="AC142" s="99"/>
    </row>
    <row r="143" spans="1:31" ht="25.5" hidden="1" x14ac:dyDescent="0.2">
      <c r="A143">
        <v>6185</v>
      </c>
      <c r="B143">
        <v>6102</v>
      </c>
      <c r="C143" t="s">
        <v>92</v>
      </c>
      <c r="D143" t="s">
        <v>43</v>
      </c>
      <c r="E143" t="s">
        <v>94</v>
      </c>
      <c r="F143" t="s">
        <v>95</v>
      </c>
      <c r="G143" t="s">
        <v>385</v>
      </c>
      <c r="H143">
        <v>30599154</v>
      </c>
      <c r="I143">
        <v>119</v>
      </c>
      <c r="J143" s="96">
        <v>41647</v>
      </c>
      <c r="K143">
        <v>350</v>
      </c>
      <c r="L143" t="s">
        <v>97</v>
      </c>
      <c r="M143" s="99" t="s">
        <v>386</v>
      </c>
      <c r="N143" t="s">
        <v>99</v>
      </c>
      <c r="O143" s="96">
        <v>42065</v>
      </c>
      <c r="AB143" s="99"/>
      <c r="AC143" s="99"/>
    </row>
    <row r="144" spans="1:31" ht="25.5" hidden="1" x14ac:dyDescent="0.2">
      <c r="A144">
        <v>6186</v>
      </c>
      <c r="B144">
        <v>6103</v>
      </c>
      <c r="C144" t="s">
        <v>92</v>
      </c>
      <c r="D144" t="s">
        <v>43</v>
      </c>
      <c r="E144" t="s">
        <v>94</v>
      </c>
      <c r="F144" t="s">
        <v>95</v>
      </c>
      <c r="G144" t="s">
        <v>370</v>
      </c>
      <c r="H144">
        <v>998499233</v>
      </c>
      <c r="I144">
        <v>120</v>
      </c>
      <c r="J144" s="96">
        <v>41647</v>
      </c>
      <c r="K144">
        <v>350</v>
      </c>
      <c r="L144" t="s">
        <v>97</v>
      </c>
      <c r="M144" s="99" t="s">
        <v>387</v>
      </c>
      <c r="N144" t="s">
        <v>99</v>
      </c>
      <c r="O144" s="96">
        <v>42065</v>
      </c>
      <c r="AB144" s="99"/>
      <c r="AC144" s="99"/>
    </row>
    <row r="145" spans="1:31" ht="25.5" hidden="1" x14ac:dyDescent="0.2">
      <c r="A145">
        <v>6187</v>
      </c>
      <c r="B145">
        <v>6104</v>
      </c>
      <c r="C145" t="s">
        <v>92</v>
      </c>
      <c r="D145" t="s">
        <v>43</v>
      </c>
      <c r="E145" t="s">
        <v>137</v>
      </c>
      <c r="F145" t="s">
        <v>138</v>
      </c>
      <c r="G145" t="s">
        <v>388</v>
      </c>
      <c r="H145">
        <v>63176149</v>
      </c>
      <c r="I145">
        <v>123</v>
      </c>
      <c r="J145" s="96">
        <v>41647</v>
      </c>
      <c r="K145">
        <v>100</v>
      </c>
      <c r="L145" t="s">
        <v>97</v>
      </c>
      <c r="M145" s="99" t="s">
        <v>389</v>
      </c>
      <c r="N145" t="s">
        <v>99</v>
      </c>
      <c r="O145" s="96">
        <v>42110</v>
      </c>
      <c r="AB145" s="99"/>
      <c r="AC145" s="99"/>
    </row>
    <row r="146" spans="1:31" hidden="1" x14ac:dyDescent="0.2">
      <c r="A146">
        <v>6188</v>
      </c>
      <c r="B146">
        <v>6105</v>
      </c>
      <c r="C146" t="s">
        <v>92</v>
      </c>
      <c r="D146" t="s">
        <v>43</v>
      </c>
      <c r="E146" t="s">
        <v>94</v>
      </c>
      <c r="F146" t="s">
        <v>95</v>
      </c>
      <c r="G146" t="s">
        <v>388</v>
      </c>
      <c r="H146">
        <v>63176149</v>
      </c>
      <c r="I146">
        <v>124</v>
      </c>
      <c r="J146" s="96">
        <v>41647</v>
      </c>
      <c r="K146">
        <v>350</v>
      </c>
      <c r="L146" t="s">
        <v>97</v>
      </c>
      <c r="M146" s="99" t="s">
        <v>390</v>
      </c>
      <c r="N146" t="s">
        <v>99</v>
      </c>
      <c r="O146" s="96">
        <v>42110</v>
      </c>
      <c r="AB146" s="99"/>
      <c r="AC146" s="99"/>
    </row>
    <row r="147" spans="1:31" hidden="1" x14ac:dyDescent="0.2">
      <c r="A147">
        <v>6189</v>
      </c>
      <c r="B147">
        <v>6106</v>
      </c>
      <c r="C147" t="s">
        <v>92</v>
      </c>
      <c r="D147" t="s">
        <v>43</v>
      </c>
      <c r="E147" t="s">
        <v>94</v>
      </c>
      <c r="F147" t="s">
        <v>95</v>
      </c>
      <c r="G147" t="s">
        <v>174</v>
      </c>
      <c r="H147">
        <v>800353944</v>
      </c>
      <c r="I147">
        <v>135</v>
      </c>
      <c r="J147" s="96">
        <v>41647</v>
      </c>
      <c r="K147">
        <v>500</v>
      </c>
      <c r="L147" t="s">
        <v>97</v>
      </c>
      <c r="M147" s="99" t="s">
        <v>391</v>
      </c>
      <c r="N147" t="s">
        <v>99</v>
      </c>
      <c r="O147" s="96">
        <v>42110</v>
      </c>
      <c r="AB147" s="99"/>
      <c r="AC147" s="99"/>
    </row>
    <row r="148" spans="1:31" ht="38.25" hidden="1" x14ac:dyDescent="0.2">
      <c r="A148">
        <v>6190</v>
      </c>
      <c r="B148">
        <v>6107</v>
      </c>
      <c r="C148" t="s">
        <v>92</v>
      </c>
      <c r="D148" t="s">
        <v>43</v>
      </c>
      <c r="E148" t="s">
        <v>137</v>
      </c>
      <c r="F148" t="s">
        <v>138</v>
      </c>
      <c r="G148" t="s">
        <v>392</v>
      </c>
      <c r="H148">
        <v>998498678</v>
      </c>
      <c r="I148">
        <v>149</v>
      </c>
      <c r="J148" s="96">
        <v>41647</v>
      </c>
      <c r="K148">
        <v>100</v>
      </c>
      <c r="L148" t="s">
        <v>97</v>
      </c>
      <c r="M148" s="99" t="s">
        <v>393</v>
      </c>
      <c r="N148" t="s">
        <v>99</v>
      </c>
      <c r="O148" s="96">
        <v>42110</v>
      </c>
      <c r="AB148" s="99"/>
      <c r="AC148" s="99"/>
    </row>
    <row r="149" spans="1:31" ht="25.5" hidden="1" x14ac:dyDescent="0.2">
      <c r="A149">
        <v>6191</v>
      </c>
      <c r="B149">
        <v>6108</v>
      </c>
      <c r="C149" t="s">
        <v>92</v>
      </c>
      <c r="D149" t="s">
        <v>43</v>
      </c>
      <c r="E149" t="s">
        <v>137</v>
      </c>
      <c r="F149" t="s">
        <v>138</v>
      </c>
      <c r="G149" t="s">
        <v>392</v>
      </c>
      <c r="H149">
        <v>998498678</v>
      </c>
      <c r="I149">
        <v>150</v>
      </c>
      <c r="J149" s="96">
        <v>41647</v>
      </c>
      <c r="K149">
        <v>100</v>
      </c>
      <c r="L149" t="s">
        <v>97</v>
      </c>
      <c r="M149" s="99" t="s">
        <v>394</v>
      </c>
      <c r="N149" t="s">
        <v>99</v>
      </c>
      <c r="O149" s="96">
        <v>42111</v>
      </c>
      <c r="AB149" s="99"/>
      <c r="AC149" s="99"/>
    </row>
    <row r="150" spans="1:31" ht="25.5" hidden="1" x14ac:dyDescent="0.2">
      <c r="A150">
        <v>6192</v>
      </c>
      <c r="B150">
        <v>6109</v>
      </c>
      <c r="C150" t="s">
        <v>92</v>
      </c>
      <c r="D150" t="s">
        <v>43</v>
      </c>
      <c r="E150" t="s">
        <v>137</v>
      </c>
      <c r="F150" t="s">
        <v>138</v>
      </c>
      <c r="G150" t="s">
        <v>392</v>
      </c>
      <c r="H150">
        <v>998498678</v>
      </c>
      <c r="I150">
        <v>151</v>
      </c>
      <c r="J150" s="96">
        <v>41647</v>
      </c>
      <c r="K150">
        <v>100</v>
      </c>
      <c r="L150" t="s">
        <v>97</v>
      </c>
      <c r="M150" s="99" t="s">
        <v>395</v>
      </c>
      <c r="N150" t="s">
        <v>99</v>
      </c>
      <c r="O150" s="96">
        <v>42111</v>
      </c>
      <c r="AB150" s="99"/>
      <c r="AC150" s="99"/>
    </row>
    <row r="151" spans="1:31" hidden="1" x14ac:dyDescent="0.2">
      <c r="A151">
        <v>6193</v>
      </c>
      <c r="B151">
        <v>6110</v>
      </c>
      <c r="C151" t="s">
        <v>92</v>
      </c>
      <c r="D151" t="s">
        <v>43</v>
      </c>
      <c r="E151" t="s">
        <v>94</v>
      </c>
      <c r="F151" t="s">
        <v>95</v>
      </c>
      <c r="G151" t="s">
        <v>396</v>
      </c>
      <c r="H151">
        <v>800496525</v>
      </c>
      <c r="I151">
        <v>163</v>
      </c>
      <c r="J151" s="96">
        <v>41647</v>
      </c>
      <c r="K151">
        <v>960</v>
      </c>
      <c r="L151" t="s">
        <v>97</v>
      </c>
      <c r="M151" s="99" t="s">
        <v>397</v>
      </c>
      <c r="N151" t="s">
        <v>99</v>
      </c>
      <c r="O151" s="96">
        <v>42111</v>
      </c>
      <c r="AB151" s="99"/>
      <c r="AC151" s="99"/>
    </row>
    <row r="152" spans="1:31" ht="51" x14ac:dyDescent="0.2">
      <c r="A152">
        <v>6194</v>
      </c>
      <c r="B152">
        <v>6220</v>
      </c>
      <c r="C152" t="s">
        <v>92</v>
      </c>
      <c r="D152" t="s">
        <v>45</v>
      </c>
      <c r="E152" t="s">
        <v>94</v>
      </c>
      <c r="F152" t="s">
        <v>95</v>
      </c>
      <c r="G152" t="s">
        <v>174</v>
      </c>
      <c r="H152">
        <v>800353944</v>
      </c>
      <c r="I152">
        <v>178</v>
      </c>
      <c r="J152" s="96">
        <v>41648</v>
      </c>
      <c r="K152">
        <v>500</v>
      </c>
      <c r="L152" t="s">
        <v>97</v>
      </c>
      <c r="M152" s="99" t="s">
        <v>398</v>
      </c>
      <c r="N152" t="s">
        <v>99</v>
      </c>
      <c r="O152" s="96">
        <v>42053</v>
      </c>
      <c r="AB152" s="99"/>
      <c r="AC152" s="99"/>
    </row>
    <row r="153" spans="1:31" ht="38.25" x14ac:dyDescent="0.2">
      <c r="A153">
        <v>6195</v>
      </c>
      <c r="B153">
        <v>6222</v>
      </c>
      <c r="C153" t="s">
        <v>92</v>
      </c>
      <c r="D153" t="s">
        <v>45</v>
      </c>
      <c r="E153" t="s">
        <v>94</v>
      </c>
      <c r="F153" t="s">
        <v>95</v>
      </c>
      <c r="G153" t="s">
        <v>399</v>
      </c>
      <c r="H153">
        <v>999174020</v>
      </c>
      <c r="I153">
        <v>183</v>
      </c>
      <c r="J153" s="96">
        <v>41648</v>
      </c>
      <c r="K153">
        <v>440</v>
      </c>
      <c r="L153" t="s">
        <v>97</v>
      </c>
      <c r="M153" s="99" t="s">
        <v>400</v>
      </c>
      <c r="N153" t="s">
        <v>99</v>
      </c>
      <c r="O153" s="96">
        <v>42053</v>
      </c>
      <c r="AB153" s="99"/>
      <c r="AC153" s="99"/>
    </row>
    <row r="154" spans="1:31" ht="38.25" x14ac:dyDescent="0.2">
      <c r="A154">
        <v>6196</v>
      </c>
      <c r="B154">
        <v>6221</v>
      </c>
      <c r="C154" t="s">
        <v>92</v>
      </c>
      <c r="D154" t="s">
        <v>45</v>
      </c>
      <c r="E154" t="s">
        <v>94</v>
      </c>
      <c r="F154" t="s">
        <v>95</v>
      </c>
      <c r="G154" t="s">
        <v>172</v>
      </c>
      <c r="H154">
        <v>43357338</v>
      </c>
      <c r="I154">
        <v>179</v>
      </c>
      <c r="J154" s="96">
        <v>41648</v>
      </c>
      <c r="K154">
        <v>500</v>
      </c>
      <c r="L154" t="s">
        <v>97</v>
      </c>
      <c r="M154" s="99" t="s">
        <v>401</v>
      </c>
      <c r="N154" t="s">
        <v>99</v>
      </c>
      <c r="O154" s="96">
        <v>42053</v>
      </c>
      <c r="AB154" s="99"/>
      <c r="AC154" s="99"/>
    </row>
    <row r="155" spans="1:31" ht="38.25" x14ac:dyDescent="0.2">
      <c r="A155">
        <v>6197</v>
      </c>
      <c r="B155">
        <v>6219</v>
      </c>
      <c r="C155" t="s">
        <v>131</v>
      </c>
      <c r="D155" t="s">
        <v>45</v>
      </c>
      <c r="E155" t="s">
        <v>94</v>
      </c>
      <c r="F155" t="s">
        <v>95</v>
      </c>
      <c r="G155" t="s">
        <v>49</v>
      </c>
      <c r="H155">
        <v>998454006</v>
      </c>
      <c r="I155">
        <v>177</v>
      </c>
      <c r="J155" s="96">
        <v>41648</v>
      </c>
      <c r="K155">
        <v>350</v>
      </c>
      <c r="L155" t="s">
        <v>97</v>
      </c>
      <c r="M155" s="99" t="s">
        <v>402</v>
      </c>
      <c r="N155" t="s">
        <v>99</v>
      </c>
      <c r="AB155" s="99"/>
      <c r="AC155" s="99" t="s">
        <v>403</v>
      </c>
      <c r="AE155" s="96">
        <v>41740</v>
      </c>
    </row>
    <row r="156" spans="1:31" ht="38.25" x14ac:dyDescent="0.2">
      <c r="A156">
        <v>6198</v>
      </c>
      <c r="B156">
        <v>6218</v>
      </c>
      <c r="C156" t="s">
        <v>92</v>
      </c>
      <c r="D156" t="s">
        <v>45</v>
      </c>
      <c r="E156" t="s">
        <v>94</v>
      </c>
      <c r="F156" t="s">
        <v>95</v>
      </c>
      <c r="G156" t="s">
        <v>404</v>
      </c>
      <c r="H156">
        <v>54573864</v>
      </c>
      <c r="I156">
        <v>176</v>
      </c>
      <c r="J156" s="96">
        <v>41648</v>
      </c>
      <c r="K156">
        <v>350</v>
      </c>
      <c r="L156" t="s">
        <v>97</v>
      </c>
      <c r="M156" s="99" t="s">
        <v>405</v>
      </c>
      <c r="N156" t="s">
        <v>99</v>
      </c>
      <c r="O156" s="96">
        <v>42052</v>
      </c>
      <c r="AB156" s="99"/>
      <c r="AC156" s="99"/>
    </row>
    <row r="157" spans="1:31" ht="38.25" hidden="1" x14ac:dyDescent="0.2">
      <c r="A157">
        <v>6199</v>
      </c>
      <c r="B157">
        <v>6066</v>
      </c>
      <c r="C157" t="s">
        <v>131</v>
      </c>
      <c r="D157" t="s">
        <v>322</v>
      </c>
      <c r="E157" t="s">
        <v>94</v>
      </c>
      <c r="F157" t="s">
        <v>95</v>
      </c>
      <c r="G157" t="s">
        <v>406</v>
      </c>
      <c r="H157">
        <v>800543790</v>
      </c>
      <c r="I157">
        <v>221</v>
      </c>
      <c r="J157" s="96">
        <v>41649</v>
      </c>
      <c r="K157">
        <v>500</v>
      </c>
      <c r="L157" t="s">
        <v>97</v>
      </c>
      <c r="M157" s="99" t="s">
        <v>407</v>
      </c>
      <c r="N157" t="s">
        <v>99</v>
      </c>
      <c r="O157" s="96">
        <v>41820</v>
      </c>
      <c r="P157" s="96">
        <v>42275</v>
      </c>
      <c r="AB157" s="99"/>
      <c r="AC157" s="99" t="s">
        <v>408</v>
      </c>
      <c r="AE157" s="96">
        <v>42340</v>
      </c>
    </row>
    <row r="158" spans="1:31" ht="38.25" hidden="1" x14ac:dyDescent="0.2">
      <c r="A158">
        <v>6200</v>
      </c>
      <c r="B158">
        <v>6068</v>
      </c>
      <c r="C158" t="s">
        <v>131</v>
      </c>
      <c r="D158" t="s">
        <v>409</v>
      </c>
      <c r="E158" t="s">
        <v>94</v>
      </c>
      <c r="F158" t="s">
        <v>95</v>
      </c>
      <c r="G158" t="s">
        <v>410</v>
      </c>
      <c r="H158">
        <v>998329140</v>
      </c>
      <c r="I158">
        <v>252</v>
      </c>
      <c r="J158" s="96">
        <v>41649</v>
      </c>
      <c r="K158">
        <v>499</v>
      </c>
      <c r="L158" t="s">
        <v>97</v>
      </c>
      <c r="M158" s="99" t="s">
        <v>411</v>
      </c>
      <c r="N158" t="s">
        <v>99</v>
      </c>
      <c r="O158" s="96">
        <v>41649</v>
      </c>
      <c r="P158" s="96">
        <v>42087</v>
      </c>
      <c r="AB158" s="99"/>
      <c r="AC158" s="99" t="s">
        <v>412</v>
      </c>
      <c r="AE158" s="96">
        <v>41744</v>
      </c>
    </row>
    <row r="159" spans="1:31" ht="25.5" hidden="1" x14ac:dyDescent="0.2">
      <c r="A159">
        <v>6201</v>
      </c>
      <c r="B159">
        <v>6111</v>
      </c>
      <c r="C159" t="s">
        <v>92</v>
      </c>
      <c r="D159" t="s">
        <v>43</v>
      </c>
      <c r="E159" t="s">
        <v>94</v>
      </c>
      <c r="F159" t="s">
        <v>95</v>
      </c>
      <c r="G159" t="s">
        <v>413</v>
      </c>
      <c r="H159">
        <v>998499767</v>
      </c>
      <c r="I159">
        <v>223</v>
      </c>
      <c r="J159" s="96">
        <v>41649</v>
      </c>
      <c r="K159">
        <v>500</v>
      </c>
      <c r="L159" t="s">
        <v>97</v>
      </c>
      <c r="M159" s="99" t="s">
        <v>414</v>
      </c>
      <c r="N159" t="s">
        <v>99</v>
      </c>
      <c r="O159" s="96">
        <v>42111</v>
      </c>
      <c r="AB159" s="99"/>
      <c r="AC159" s="99"/>
    </row>
    <row r="160" spans="1:31" ht="38.25" hidden="1" x14ac:dyDescent="0.2">
      <c r="A160">
        <v>6202</v>
      </c>
      <c r="B160">
        <v>6085</v>
      </c>
      <c r="C160" t="s">
        <v>148</v>
      </c>
      <c r="D160" t="s">
        <v>415</v>
      </c>
      <c r="E160" t="s">
        <v>94</v>
      </c>
      <c r="F160" t="s">
        <v>95</v>
      </c>
      <c r="G160" t="s">
        <v>406</v>
      </c>
      <c r="H160">
        <v>800543790</v>
      </c>
      <c r="I160">
        <v>219</v>
      </c>
      <c r="J160" s="96">
        <v>41649</v>
      </c>
      <c r="K160">
        <v>500</v>
      </c>
      <c r="L160" t="s">
        <v>97</v>
      </c>
      <c r="M160" s="99" t="s">
        <v>416</v>
      </c>
      <c r="N160" t="s">
        <v>99</v>
      </c>
      <c r="O160" s="96">
        <v>41929</v>
      </c>
      <c r="P160" s="96">
        <v>42275</v>
      </c>
      <c r="Q160">
        <v>3820</v>
      </c>
      <c r="R160" s="96">
        <v>41649</v>
      </c>
      <c r="T160">
        <v>3954</v>
      </c>
      <c r="U160" s="96">
        <v>42284</v>
      </c>
      <c r="AB160" s="99"/>
      <c r="AC160" s="99"/>
    </row>
    <row r="161" spans="1:29" ht="25.5" hidden="1" x14ac:dyDescent="0.2">
      <c r="A161">
        <v>6203</v>
      </c>
      <c r="B161">
        <v>6086</v>
      </c>
      <c r="C161" t="s">
        <v>92</v>
      </c>
      <c r="D161" t="s">
        <v>415</v>
      </c>
      <c r="E161" t="s">
        <v>94</v>
      </c>
      <c r="F161" t="s">
        <v>95</v>
      </c>
      <c r="G161" t="s">
        <v>417</v>
      </c>
      <c r="H161">
        <v>46015147</v>
      </c>
      <c r="I161">
        <v>276</v>
      </c>
      <c r="J161" s="96">
        <v>41653</v>
      </c>
      <c r="K161">
        <v>100</v>
      </c>
      <c r="L161" t="s">
        <v>97</v>
      </c>
      <c r="M161" s="99" t="s">
        <v>418</v>
      </c>
      <c r="N161" t="s">
        <v>99</v>
      </c>
      <c r="O161" s="96">
        <v>41929</v>
      </c>
      <c r="AB161" s="99"/>
      <c r="AC161" s="99"/>
    </row>
    <row r="162" spans="1:29" ht="25.5" hidden="1" x14ac:dyDescent="0.2">
      <c r="A162">
        <v>6204</v>
      </c>
      <c r="B162">
        <v>6056</v>
      </c>
      <c r="C162" t="s">
        <v>92</v>
      </c>
      <c r="D162" t="s">
        <v>315</v>
      </c>
      <c r="E162" t="s">
        <v>94</v>
      </c>
      <c r="F162" t="s">
        <v>95</v>
      </c>
      <c r="G162" t="s">
        <v>320</v>
      </c>
      <c r="H162">
        <v>37819428</v>
      </c>
      <c r="I162">
        <v>291</v>
      </c>
      <c r="J162" s="96">
        <v>41653</v>
      </c>
      <c r="K162">
        <v>300</v>
      </c>
      <c r="L162" t="s">
        <v>97</v>
      </c>
      <c r="M162" s="99" t="s">
        <v>419</v>
      </c>
      <c r="N162" t="s">
        <v>99</v>
      </c>
      <c r="O162" s="96">
        <v>41794</v>
      </c>
      <c r="AB162" s="99"/>
      <c r="AC162" s="99"/>
    </row>
    <row r="163" spans="1:29" ht="51" hidden="1" x14ac:dyDescent="0.2">
      <c r="A163">
        <v>6205</v>
      </c>
      <c r="B163">
        <v>6113</v>
      </c>
      <c r="C163" t="s">
        <v>92</v>
      </c>
      <c r="D163" t="s">
        <v>43</v>
      </c>
      <c r="E163" t="s">
        <v>94</v>
      </c>
      <c r="F163" t="s">
        <v>95</v>
      </c>
      <c r="G163" t="s">
        <v>370</v>
      </c>
      <c r="H163">
        <v>998499233</v>
      </c>
      <c r="I163">
        <v>312</v>
      </c>
      <c r="J163" s="96">
        <v>41655</v>
      </c>
      <c r="K163">
        <v>350</v>
      </c>
      <c r="L163" t="s">
        <v>97</v>
      </c>
      <c r="M163" s="99" t="s">
        <v>420</v>
      </c>
      <c r="N163" t="s">
        <v>99</v>
      </c>
      <c r="O163" s="96">
        <v>42115</v>
      </c>
      <c r="AB163" s="99"/>
      <c r="AC163" s="99"/>
    </row>
    <row r="164" spans="1:29" ht="38.25" hidden="1" x14ac:dyDescent="0.2">
      <c r="A164">
        <v>6206</v>
      </c>
      <c r="B164">
        <v>6083</v>
      </c>
      <c r="C164" t="s">
        <v>92</v>
      </c>
      <c r="D164" t="s">
        <v>346</v>
      </c>
      <c r="E164" t="s">
        <v>94</v>
      </c>
      <c r="F164" t="s">
        <v>95</v>
      </c>
      <c r="G164" t="s">
        <v>421</v>
      </c>
      <c r="H164">
        <v>54791357</v>
      </c>
      <c r="I164">
        <v>308</v>
      </c>
      <c r="J164" s="96">
        <v>41655</v>
      </c>
      <c r="K164">
        <v>200</v>
      </c>
      <c r="L164" t="s">
        <v>97</v>
      </c>
      <c r="M164" s="99" t="s">
        <v>422</v>
      </c>
      <c r="N164" t="s">
        <v>99</v>
      </c>
      <c r="O164" s="96">
        <v>42101</v>
      </c>
      <c r="AB164" s="99"/>
      <c r="AC164" s="99"/>
    </row>
    <row r="165" spans="1:29" ht="38.25" hidden="1" x14ac:dyDescent="0.2">
      <c r="A165">
        <v>6207</v>
      </c>
      <c r="B165">
        <v>6112</v>
      </c>
      <c r="C165" t="s">
        <v>92</v>
      </c>
      <c r="D165" t="s">
        <v>43</v>
      </c>
      <c r="E165" t="s">
        <v>137</v>
      </c>
      <c r="F165" t="s">
        <v>138</v>
      </c>
      <c r="G165" t="s">
        <v>383</v>
      </c>
      <c r="H165">
        <v>94111387</v>
      </c>
      <c r="I165">
        <v>311</v>
      </c>
      <c r="J165" s="96">
        <v>41655</v>
      </c>
      <c r="K165">
        <v>100</v>
      </c>
      <c r="L165" t="s">
        <v>97</v>
      </c>
      <c r="M165" s="99" t="s">
        <v>423</v>
      </c>
      <c r="N165" t="s">
        <v>99</v>
      </c>
      <c r="O165" s="96">
        <v>42115</v>
      </c>
      <c r="AB165" s="99"/>
      <c r="AC165" s="99"/>
    </row>
    <row r="166" spans="1:29" ht="25.5" hidden="1" x14ac:dyDescent="0.2">
      <c r="A166">
        <v>6208</v>
      </c>
      <c r="B166">
        <v>6115</v>
      </c>
      <c r="C166" t="s">
        <v>92</v>
      </c>
      <c r="D166" t="s">
        <v>43</v>
      </c>
      <c r="E166" t="s">
        <v>137</v>
      </c>
      <c r="F166" t="s">
        <v>138</v>
      </c>
      <c r="G166" t="s">
        <v>424</v>
      </c>
      <c r="H166">
        <v>102936311</v>
      </c>
      <c r="I166">
        <v>373</v>
      </c>
      <c r="J166" s="96">
        <v>41662</v>
      </c>
      <c r="K166">
        <v>100</v>
      </c>
      <c r="L166" t="s">
        <v>97</v>
      </c>
      <c r="M166" s="99" t="s">
        <v>425</v>
      </c>
      <c r="N166" t="s">
        <v>99</v>
      </c>
      <c r="O166" s="96">
        <v>42115</v>
      </c>
      <c r="AB166" s="99"/>
      <c r="AC166" s="99"/>
    </row>
    <row r="167" spans="1:29" ht="25.5" hidden="1" x14ac:dyDescent="0.2">
      <c r="A167">
        <v>6209</v>
      </c>
      <c r="B167">
        <v>6114</v>
      </c>
      <c r="C167" t="s">
        <v>92</v>
      </c>
      <c r="D167" t="s">
        <v>43</v>
      </c>
      <c r="E167" t="s">
        <v>94</v>
      </c>
      <c r="F167" t="s">
        <v>95</v>
      </c>
      <c r="G167" t="s">
        <v>424</v>
      </c>
      <c r="H167">
        <v>102936311</v>
      </c>
      <c r="I167">
        <v>372</v>
      </c>
      <c r="J167" s="96">
        <v>41662</v>
      </c>
      <c r="K167">
        <v>960</v>
      </c>
      <c r="L167" t="s">
        <v>97</v>
      </c>
      <c r="M167" s="99" t="s">
        <v>425</v>
      </c>
      <c r="N167" t="s">
        <v>99</v>
      </c>
      <c r="O167" s="96">
        <v>42115</v>
      </c>
      <c r="AB167" s="99"/>
      <c r="AC167" s="99"/>
    </row>
    <row r="168" spans="1:29" ht="51" hidden="1" x14ac:dyDescent="0.2">
      <c r="A168">
        <v>6210</v>
      </c>
      <c r="B168">
        <v>6084</v>
      </c>
      <c r="C168" t="s">
        <v>92</v>
      </c>
      <c r="D168" t="s">
        <v>346</v>
      </c>
      <c r="E168" t="s">
        <v>94</v>
      </c>
      <c r="F168" t="s">
        <v>95</v>
      </c>
      <c r="G168" t="s">
        <v>426</v>
      </c>
      <c r="H168">
        <v>136222353</v>
      </c>
      <c r="I168">
        <v>379</v>
      </c>
      <c r="J168" s="96">
        <v>41662</v>
      </c>
      <c r="K168">
        <v>480</v>
      </c>
      <c r="L168" t="s">
        <v>97</v>
      </c>
      <c r="M168" s="99" t="s">
        <v>427</v>
      </c>
      <c r="N168" t="s">
        <v>99</v>
      </c>
      <c r="O168" s="96">
        <v>42101</v>
      </c>
      <c r="AB168" s="99"/>
      <c r="AC168" s="99"/>
    </row>
    <row r="169" spans="1:29" ht="51" x14ac:dyDescent="0.2">
      <c r="A169">
        <v>6211</v>
      </c>
      <c r="B169">
        <v>6223</v>
      </c>
      <c r="C169" t="s">
        <v>92</v>
      </c>
      <c r="D169" t="s">
        <v>45</v>
      </c>
      <c r="E169" t="s">
        <v>94</v>
      </c>
      <c r="F169" t="s">
        <v>95</v>
      </c>
      <c r="G169" t="s">
        <v>428</v>
      </c>
      <c r="H169">
        <v>123193131</v>
      </c>
      <c r="I169">
        <v>497</v>
      </c>
      <c r="J169" s="96">
        <v>41675</v>
      </c>
      <c r="K169">
        <v>200</v>
      </c>
      <c r="L169" t="s">
        <v>97</v>
      </c>
      <c r="M169" s="99" t="s">
        <v>429</v>
      </c>
      <c r="N169" t="s">
        <v>99</v>
      </c>
      <c r="O169" s="96">
        <v>42053</v>
      </c>
      <c r="AB169" s="99"/>
      <c r="AC169" s="99"/>
    </row>
    <row r="170" spans="1:29" ht="38.25" x14ac:dyDescent="0.2">
      <c r="A170">
        <v>6212</v>
      </c>
      <c r="B170">
        <v>6224</v>
      </c>
      <c r="C170" t="s">
        <v>92</v>
      </c>
      <c r="D170" t="s">
        <v>45</v>
      </c>
      <c r="E170" t="s">
        <v>94</v>
      </c>
      <c r="F170" t="s">
        <v>95</v>
      </c>
      <c r="G170" t="s">
        <v>430</v>
      </c>
      <c r="H170">
        <v>53051394</v>
      </c>
      <c r="I170">
        <v>508</v>
      </c>
      <c r="J170" s="96">
        <v>41676</v>
      </c>
      <c r="K170">
        <v>500</v>
      </c>
      <c r="L170" t="s">
        <v>97</v>
      </c>
      <c r="M170" s="99" t="s">
        <v>431</v>
      </c>
      <c r="N170" t="s">
        <v>99</v>
      </c>
      <c r="O170" s="96">
        <v>42053</v>
      </c>
      <c r="AB170" s="99"/>
      <c r="AC170" s="99"/>
    </row>
    <row r="171" spans="1:29" ht="38.25" hidden="1" x14ac:dyDescent="0.2">
      <c r="A171">
        <v>6213</v>
      </c>
      <c r="B171">
        <v>6058</v>
      </c>
      <c r="C171" t="s">
        <v>432</v>
      </c>
      <c r="D171" t="s">
        <v>315</v>
      </c>
      <c r="E171" t="s">
        <v>94</v>
      </c>
      <c r="F171" t="s">
        <v>95</v>
      </c>
      <c r="G171" t="s">
        <v>433</v>
      </c>
      <c r="H171">
        <v>30376801</v>
      </c>
      <c r="I171">
        <v>582</v>
      </c>
      <c r="J171" s="96">
        <v>41683</v>
      </c>
      <c r="K171">
        <v>100</v>
      </c>
      <c r="L171" t="s">
        <v>97</v>
      </c>
      <c r="M171" s="99" t="s">
        <v>434</v>
      </c>
      <c r="N171" t="s">
        <v>99</v>
      </c>
      <c r="AB171" s="99" t="s">
        <v>435</v>
      </c>
      <c r="AC171" s="99"/>
    </row>
    <row r="172" spans="1:29" ht="38.25" hidden="1" x14ac:dyDescent="0.2">
      <c r="A172">
        <v>6214</v>
      </c>
      <c r="B172">
        <v>6057</v>
      </c>
      <c r="C172" t="s">
        <v>92</v>
      </c>
      <c r="D172" t="s">
        <v>315</v>
      </c>
      <c r="E172" t="s">
        <v>94</v>
      </c>
      <c r="F172" t="s">
        <v>95</v>
      </c>
      <c r="G172" t="s">
        <v>433</v>
      </c>
      <c r="H172">
        <v>30376801</v>
      </c>
      <c r="I172">
        <v>580</v>
      </c>
      <c r="J172" s="96">
        <v>41683</v>
      </c>
      <c r="K172">
        <v>100</v>
      </c>
      <c r="L172" t="s">
        <v>97</v>
      </c>
      <c r="M172" s="99" t="s">
        <v>434</v>
      </c>
      <c r="N172" t="s">
        <v>99</v>
      </c>
      <c r="O172" s="96">
        <v>42177</v>
      </c>
      <c r="AB172" s="99" t="s">
        <v>435</v>
      </c>
      <c r="AC172" s="99"/>
    </row>
    <row r="173" spans="1:29" ht="38.25" x14ac:dyDescent="0.2">
      <c r="A173">
        <v>6215</v>
      </c>
      <c r="B173">
        <v>6225</v>
      </c>
      <c r="C173" t="s">
        <v>92</v>
      </c>
      <c r="D173" t="s">
        <v>45</v>
      </c>
      <c r="E173" t="s">
        <v>94</v>
      </c>
      <c r="F173" t="s">
        <v>95</v>
      </c>
      <c r="G173" t="s">
        <v>436</v>
      </c>
      <c r="H173">
        <v>800549387</v>
      </c>
      <c r="I173">
        <v>590</v>
      </c>
      <c r="J173" s="96">
        <v>41684</v>
      </c>
      <c r="K173">
        <v>350</v>
      </c>
      <c r="L173" t="s">
        <v>97</v>
      </c>
      <c r="M173" s="99" t="s">
        <v>437</v>
      </c>
      <c r="N173" t="s">
        <v>99</v>
      </c>
      <c r="O173" s="96">
        <v>42053</v>
      </c>
      <c r="AB173" s="99"/>
      <c r="AC173" s="99"/>
    </row>
    <row r="174" spans="1:29" ht="38.25" x14ac:dyDescent="0.2">
      <c r="A174">
        <v>6216</v>
      </c>
      <c r="B174">
        <v>6227</v>
      </c>
      <c r="C174" t="s">
        <v>92</v>
      </c>
      <c r="D174" t="s">
        <v>45</v>
      </c>
      <c r="E174" t="s">
        <v>137</v>
      </c>
      <c r="F174" t="s">
        <v>138</v>
      </c>
      <c r="G174" t="s">
        <v>438</v>
      </c>
      <c r="H174">
        <v>999172861</v>
      </c>
      <c r="I174">
        <v>618</v>
      </c>
      <c r="J174" s="96">
        <v>41687</v>
      </c>
      <c r="K174">
        <v>100</v>
      </c>
      <c r="L174" t="s">
        <v>97</v>
      </c>
      <c r="M174" s="99" t="s">
        <v>439</v>
      </c>
      <c r="N174" t="s">
        <v>99</v>
      </c>
      <c r="O174" s="96">
        <v>42055</v>
      </c>
      <c r="AB174" s="99"/>
      <c r="AC174" s="99"/>
    </row>
    <row r="175" spans="1:29" ht="38.25" x14ac:dyDescent="0.2">
      <c r="A175">
        <v>6217</v>
      </c>
      <c r="B175">
        <v>6226</v>
      </c>
      <c r="C175" t="s">
        <v>92</v>
      </c>
      <c r="D175" t="s">
        <v>45</v>
      </c>
      <c r="E175" t="s">
        <v>137</v>
      </c>
      <c r="F175" t="s">
        <v>138</v>
      </c>
      <c r="G175" t="s">
        <v>440</v>
      </c>
      <c r="H175">
        <v>99306782</v>
      </c>
      <c r="I175">
        <v>616</v>
      </c>
      <c r="J175" s="96">
        <v>41687</v>
      </c>
      <c r="K175">
        <v>100</v>
      </c>
      <c r="L175" t="s">
        <v>97</v>
      </c>
      <c r="M175" s="99" t="s">
        <v>439</v>
      </c>
      <c r="N175" t="s">
        <v>99</v>
      </c>
      <c r="O175" s="96">
        <v>42053</v>
      </c>
      <c r="AB175" s="99"/>
      <c r="AC175" s="99"/>
    </row>
    <row r="176" spans="1:29" ht="38.25" x14ac:dyDescent="0.2">
      <c r="A176">
        <v>6218</v>
      </c>
      <c r="B176">
        <v>6229</v>
      </c>
      <c r="C176" t="s">
        <v>92</v>
      </c>
      <c r="D176" t="s">
        <v>45</v>
      </c>
      <c r="E176" t="s">
        <v>137</v>
      </c>
      <c r="F176" t="s">
        <v>138</v>
      </c>
      <c r="G176" t="s">
        <v>440</v>
      </c>
      <c r="H176">
        <v>99306782</v>
      </c>
      <c r="I176">
        <v>659</v>
      </c>
      <c r="J176" s="96">
        <v>41688</v>
      </c>
      <c r="K176">
        <v>100</v>
      </c>
      <c r="L176" t="s">
        <v>97</v>
      </c>
      <c r="M176" s="99" t="s">
        <v>441</v>
      </c>
      <c r="N176" t="s">
        <v>99</v>
      </c>
      <c r="O176" s="96">
        <v>42055</v>
      </c>
      <c r="AB176" s="99"/>
      <c r="AC176" s="99"/>
    </row>
    <row r="177" spans="1:31" ht="51" x14ac:dyDescent="0.2">
      <c r="A177">
        <v>6219</v>
      </c>
      <c r="B177">
        <v>6228</v>
      </c>
      <c r="C177" t="s">
        <v>92</v>
      </c>
      <c r="D177" t="s">
        <v>45</v>
      </c>
      <c r="E177" t="s">
        <v>137</v>
      </c>
      <c r="F177" t="s">
        <v>138</v>
      </c>
      <c r="G177" t="s">
        <v>438</v>
      </c>
      <c r="H177">
        <v>999172861</v>
      </c>
      <c r="I177">
        <v>658</v>
      </c>
      <c r="J177" s="96">
        <v>41688</v>
      </c>
      <c r="K177">
        <v>100</v>
      </c>
      <c r="L177" t="s">
        <v>97</v>
      </c>
      <c r="M177" s="99" t="s">
        <v>442</v>
      </c>
      <c r="N177" t="s">
        <v>99</v>
      </c>
      <c r="O177" s="96">
        <v>42055</v>
      </c>
      <c r="AB177" s="99"/>
      <c r="AC177" s="99"/>
    </row>
    <row r="178" spans="1:31" ht="38.25" x14ac:dyDescent="0.2">
      <c r="A178">
        <v>6220</v>
      </c>
      <c r="B178">
        <v>6230</v>
      </c>
      <c r="C178" t="s">
        <v>92</v>
      </c>
      <c r="D178" t="s">
        <v>45</v>
      </c>
      <c r="E178" t="s">
        <v>137</v>
      </c>
      <c r="F178" t="s">
        <v>138</v>
      </c>
      <c r="G178" t="s">
        <v>443</v>
      </c>
      <c r="H178">
        <v>104908288</v>
      </c>
      <c r="I178">
        <v>777</v>
      </c>
      <c r="J178" s="96">
        <v>41690</v>
      </c>
      <c r="K178">
        <v>100</v>
      </c>
      <c r="L178" t="s">
        <v>97</v>
      </c>
      <c r="M178" s="99" t="s">
        <v>444</v>
      </c>
      <c r="N178" t="s">
        <v>99</v>
      </c>
      <c r="O178" s="96">
        <v>42055</v>
      </c>
      <c r="AB178" s="99"/>
      <c r="AC178" s="99"/>
    </row>
    <row r="179" spans="1:31" ht="51" x14ac:dyDescent="0.2">
      <c r="A179">
        <v>6221</v>
      </c>
      <c r="B179">
        <v>6231</v>
      </c>
      <c r="C179" t="s">
        <v>92</v>
      </c>
      <c r="D179" t="s">
        <v>45</v>
      </c>
      <c r="E179" t="s">
        <v>94</v>
      </c>
      <c r="F179" t="s">
        <v>95</v>
      </c>
      <c r="G179" t="s">
        <v>445</v>
      </c>
      <c r="H179">
        <v>110110574</v>
      </c>
      <c r="I179">
        <v>1061</v>
      </c>
      <c r="J179" s="96">
        <v>41703</v>
      </c>
      <c r="K179">
        <v>200</v>
      </c>
      <c r="L179" t="s">
        <v>97</v>
      </c>
      <c r="M179" s="99" t="s">
        <v>446</v>
      </c>
      <c r="N179" t="s">
        <v>99</v>
      </c>
      <c r="O179" s="96">
        <v>42059</v>
      </c>
      <c r="AB179" s="99"/>
      <c r="AC179" s="99"/>
    </row>
    <row r="180" spans="1:31" ht="63.75" x14ac:dyDescent="0.2">
      <c r="A180">
        <v>6222</v>
      </c>
      <c r="B180">
        <v>6232</v>
      </c>
      <c r="C180" t="s">
        <v>131</v>
      </c>
      <c r="D180" t="s">
        <v>45</v>
      </c>
      <c r="E180" t="s">
        <v>94</v>
      </c>
      <c r="F180" t="s">
        <v>95</v>
      </c>
      <c r="G180" t="s">
        <v>447</v>
      </c>
      <c r="H180">
        <v>800559320</v>
      </c>
      <c r="I180">
        <v>1179</v>
      </c>
      <c r="J180" s="96">
        <v>41718</v>
      </c>
      <c r="K180">
        <v>250</v>
      </c>
      <c r="L180" t="s">
        <v>97</v>
      </c>
      <c r="M180" s="99" t="s">
        <v>448</v>
      </c>
      <c r="N180" t="s">
        <v>99</v>
      </c>
      <c r="AB180" s="99"/>
      <c r="AC180" s="99" t="s">
        <v>449</v>
      </c>
      <c r="AE180" s="96">
        <v>41786</v>
      </c>
    </row>
    <row r="181" spans="1:31" ht="63.75" x14ac:dyDescent="0.2">
      <c r="A181">
        <v>6223</v>
      </c>
      <c r="B181">
        <v>6233</v>
      </c>
      <c r="C181" t="s">
        <v>92</v>
      </c>
      <c r="D181" t="s">
        <v>45</v>
      </c>
      <c r="E181" t="s">
        <v>94</v>
      </c>
      <c r="F181" t="s">
        <v>95</v>
      </c>
      <c r="G181" t="s">
        <v>243</v>
      </c>
      <c r="H181">
        <v>800544287</v>
      </c>
      <c r="I181">
        <v>1444</v>
      </c>
      <c r="J181" s="96">
        <v>41743</v>
      </c>
      <c r="K181">
        <v>500</v>
      </c>
      <c r="L181" t="s">
        <v>97</v>
      </c>
      <c r="M181" s="99" t="s">
        <v>450</v>
      </c>
      <c r="N181" t="s">
        <v>99</v>
      </c>
      <c r="O181" s="96">
        <v>42059</v>
      </c>
      <c r="AB181" s="99"/>
      <c r="AC181" s="99"/>
    </row>
    <row r="182" spans="1:31" ht="25.5" x14ac:dyDescent="0.2">
      <c r="A182">
        <v>6225</v>
      </c>
      <c r="B182">
        <v>6234</v>
      </c>
      <c r="C182" t="s">
        <v>92</v>
      </c>
      <c r="D182" t="s">
        <v>45</v>
      </c>
      <c r="E182" t="s">
        <v>94</v>
      </c>
      <c r="F182" t="s">
        <v>95</v>
      </c>
      <c r="G182" t="s">
        <v>404</v>
      </c>
      <c r="H182">
        <v>54573864</v>
      </c>
      <c r="I182">
        <v>1506</v>
      </c>
      <c r="J182" s="96">
        <v>41753</v>
      </c>
      <c r="K182">
        <v>350</v>
      </c>
      <c r="L182" t="s">
        <v>97</v>
      </c>
      <c r="M182" s="99" t="s">
        <v>451</v>
      </c>
      <c r="N182" t="s">
        <v>99</v>
      </c>
      <c r="O182" s="96">
        <v>42059</v>
      </c>
      <c r="AB182" s="99"/>
      <c r="AC182" s="99"/>
    </row>
    <row r="183" spans="1:31" ht="38.25" x14ac:dyDescent="0.2">
      <c r="A183">
        <v>6227</v>
      </c>
      <c r="B183">
        <v>6235</v>
      </c>
      <c r="C183" t="s">
        <v>92</v>
      </c>
      <c r="D183" t="s">
        <v>45</v>
      </c>
      <c r="E183" t="s">
        <v>94</v>
      </c>
      <c r="F183" t="s">
        <v>95</v>
      </c>
      <c r="G183" t="s">
        <v>447</v>
      </c>
      <c r="H183">
        <v>800559320</v>
      </c>
      <c r="I183">
        <v>1966</v>
      </c>
      <c r="J183" s="96">
        <v>41780</v>
      </c>
      <c r="K183">
        <v>1000</v>
      </c>
      <c r="L183" t="s">
        <v>97</v>
      </c>
      <c r="M183" s="99" t="s">
        <v>452</v>
      </c>
      <c r="N183" t="s">
        <v>99</v>
      </c>
      <c r="O183" s="96">
        <v>42059</v>
      </c>
      <c r="AB183" s="99"/>
      <c r="AC183" s="99"/>
    </row>
    <row r="184" spans="1:31" ht="51" x14ac:dyDescent="0.2">
      <c r="A184">
        <v>6233</v>
      </c>
      <c r="B184">
        <v>6236</v>
      </c>
      <c r="C184" t="s">
        <v>92</v>
      </c>
      <c r="D184" t="s">
        <v>45</v>
      </c>
      <c r="E184" t="s">
        <v>94</v>
      </c>
      <c r="F184" t="s">
        <v>95</v>
      </c>
      <c r="G184" t="s">
        <v>265</v>
      </c>
      <c r="H184">
        <v>600379763</v>
      </c>
      <c r="I184">
        <v>4729</v>
      </c>
      <c r="J184" s="96">
        <v>41942</v>
      </c>
      <c r="K184">
        <v>500</v>
      </c>
      <c r="L184" t="s">
        <v>97</v>
      </c>
      <c r="M184" s="99" t="s">
        <v>453</v>
      </c>
      <c r="N184" t="s">
        <v>99</v>
      </c>
      <c r="O184" s="96">
        <v>42139</v>
      </c>
      <c r="AB184" s="99"/>
      <c r="AC184" s="99"/>
    </row>
    <row r="185" spans="1:31" ht="51" x14ac:dyDescent="0.2">
      <c r="A185">
        <v>6234</v>
      </c>
      <c r="B185">
        <v>6237</v>
      </c>
      <c r="C185" t="s">
        <v>92</v>
      </c>
      <c r="D185" t="s">
        <v>45</v>
      </c>
      <c r="E185" t="s">
        <v>94</v>
      </c>
      <c r="F185" t="s">
        <v>95</v>
      </c>
      <c r="G185" t="s">
        <v>257</v>
      </c>
      <c r="H185">
        <v>998901056</v>
      </c>
      <c r="I185">
        <v>4730</v>
      </c>
      <c r="J185" s="96">
        <v>41942</v>
      </c>
      <c r="K185">
        <v>500</v>
      </c>
      <c r="L185" t="s">
        <v>97</v>
      </c>
      <c r="M185" s="99" t="s">
        <v>454</v>
      </c>
      <c r="N185" t="s">
        <v>99</v>
      </c>
      <c r="O185" s="96">
        <v>42139</v>
      </c>
      <c r="AB185" s="99"/>
      <c r="AC185" s="99"/>
    </row>
    <row r="186" spans="1:31" ht="51" x14ac:dyDescent="0.2">
      <c r="A186">
        <v>6236</v>
      </c>
      <c r="B186">
        <v>6238</v>
      </c>
      <c r="C186" t="s">
        <v>92</v>
      </c>
      <c r="D186" t="s">
        <v>45</v>
      </c>
      <c r="E186" t="s">
        <v>94</v>
      </c>
      <c r="F186" t="s">
        <v>95</v>
      </c>
      <c r="G186" t="s">
        <v>263</v>
      </c>
      <c r="H186">
        <v>997696544</v>
      </c>
      <c r="I186">
        <v>5337</v>
      </c>
      <c r="J186" s="96">
        <v>41981</v>
      </c>
      <c r="K186">
        <v>200</v>
      </c>
      <c r="L186" t="s">
        <v>97</v>
      </c>
      <c r="M186" s="99" t="s">
        <v>455</v>
      </c>
      <c r="N186" t="s">
        <v>99</v>
      </c>
      <c r="O186" s="96">
        <v>42142</v>
      </c>
      <c r="AB186" s="99"/>
      <c r="AC186" s="99"/>
    </row>
    <row r="187" spans="1:31" ht="25.5" x14ac:dyDescent="0.2">
      <c r="A187">
        <v>6237</v>
      </c>
      <c r="B187">
        <v>6239</v>
      </c>
      <c r="C187" t="s">
        <v>92</v>
      </c>
      <c r="D187" t="s">
        <v>45</v>
      </c>
      <c r="E187" t="s">
        <v>94</v>
      </c>
      <c r="F187" t="s">
        <v>95</v>
      </c>
      <c r="G187" t="s">
        <v>267</v>
      </c>
      <c r="H187">
        <v>800379658</v>
      </c>
      <c r="I187">
        <v>5338</v>
      </c>
      <c r="J187" s="96">
        <v>41981</v>
      </c>
      <c r="K187">
        <v>1000</v>
      </c>
      <c r="L187" t="s">
        <v>97</v>
      </c>
      <c r="M187" s="99" t="s">
        <v>456</v>
      </c>
      <c r="N187" t="s">
        <v>99</v>
      </c>
      <c r="O187" s="96">
        <v>42142</v>
      </c>
      <c r="AB187" s="99"/>
      <c r="AC187" s="99"/>
    </row>
    <row r="188" spans="1:31" ht="25.5" x14ac:dyDescent="0.2">
      <c r="A188">
        <v>6238</v>
      </c>
      <c r="B188">
        <v>6240</v>
      </c>
      <c r="C188" t="s">
        <v>92</v>
      </c>
      <c r="D188" t="s">
        <v>45</v>
      </c>
      <c r="E188" t="s">
        <v>94</v>
      </c>
      <c r="F188" t="s">
        <v>95</v>
      </c>
      <c r="G188" t="s">
        <v>272</v>
      </c>
      <c r="H188">
        <v>800372528</v>
      </c>
      <c r="I188">
        <v>5562</v>
      </c>
      <c r="J188" s="96">
        <v>42002</v>
      </c>
      <c r="K188">
        <v>1000</v>
      </c>
      <c r="L188" t="s">
        <v>97</v>
      </c>
      <c r="M188" s="99" t="s">
        <v>457</v>
      </c>
      <c r="N188" t="s">
        <v>99</v>
      </c>
      <c r="O188" s="96">
        <v>42142</v>
      </c>
      <c r="AB188" s="99"/>
      <c r="AC188" s="99"/>
    </row>
    <row r="189" spans="1:31" ht="38.25" x14ac:dyDescent="0.2">
      <c r="A189">
        <v>6243</v>
      </c>
      <c r="B189">
        <v>6241</v>
      </c>
      <c r="C189" t="s">
        <v>87</v>
      </c>
      <c r="D189" t="s">
        <v>45</v>
      </c>
      <c r="E189" t="s">
        <v>94</v>
      </c>
      <c r="F189" t="s">
        <v>95</v>
      </c>
      <c r="G189" t="s">
        <v>257</v>
      </c>
      <c r="H189">
        <v>998901056</v>
      </c>
      <c r="I189">
        <v>686</v>
      </c>
      <c r="J189" s="96">
        <v>42065</v>
      </c>
      <c r="K189">
        <v>1000</v>
      </c>
      <c r="L189" t="s">
        <v>97</v>
      </c>
      <c r="M189" s="99" t="s">
        <v>458</v>
      </c>
      <c r="N189" t="s">
        <v>64</v>
      </c>
      <c r="O189" s="96">
        <v>42208</v>
      </c>
      <c r="P189" s="96">
        <v>42446</v>
      </c>
      <c r="Q189">
        <v>1009</v>
      </c>
      <c r="R189" s="96">
        <v>42065</v>
      </c>
      <c r="T189">
        <v>1090</v>
      </c>
      <c r="U189" s="96">
        <v>42452</v>
      </c>
      <c r="V189" s="96">
        <v>42530</v>
      </c>
      <c r="X189" s="96">
        <v>42739</v>
      </c>
      <c r="AB189" s="99"/>
      <c r="AC189" s="99"/>
    </row>
    <row r="190" spans="1:31" ht="38.25" x14ac:dyDescent="0.2">
      <c r="A190">
        <v>6459</v>
      </c>
      <c r="B190">
        <v>6242</v>
      </c>
      <c r="C190" t="s">
        <v>131</v>
      </c>
      <c r="D190" t="s">
        <v>45</v>
      </c>
      <c r="E190" t="s">
        <v>94</v>
      </c>
      <c r="F190" t="s">
        <v>95</v>
      </c>
      <c r="G190" t="s">
        <v>214</v>
      </c>
      <c r="H190">
        <v>800455360</v>
      </c>
      <c r="I190">
        <v>2325</v>
      </c>
      <c r="J190" s="96">
        <v>42191</v>
      </c>
      <c r="K190">
        <v>999</v>
      </c>
      <c r="L190" t="s">
        <v>97</v>
      </c>
      <c r="M190" s="99" t="s">
        <v>218</v>
      </c>
      <c r="N190" t="s">
        <v>99</v>
      </c>
      <c r="AB190" s="99"/>
      <c r="AC190" s="99" t="s">
        <v>459</v>
      </c>
      <c r="AE190" s="96">
        <v>42206</v>
      </c>
    </row>
    <row r="191" spans="1:31" ht="38.25" x14ac:dyDescent="0.2">
      <c r="A191">
        <v>6534</v>
      </c>
      <c r="B191">
        <v>6243</v>
      </c>
      <c r="C191" t="s">
        <v>87</v>
      </c>
      <c r="D191" t="s">
        <v>45</v>
      </c>
      <c r="E191" t="s">
        <v>94</v>
      </c>
      <c r="F191" t="s">
        <v>95</v>
      </c>
      <c r="G191" t="s">
        <v>224</v>
      </c>
      <c r="H191">
        <v>800542780</v>
      </c>
      <c r="I191">
        <v>4736</v>
      </c>
      <c r="J191" s="96">
        <v>42342</v>
      </c>
      <c r="K191">
        <v>999</v>
      </c>
      <c r="L191" t="s">
        <v>97</v>
      </c>
      <c r="M191" s="99" t="s">
        <v>460</v>
      </c>
      <c r="N191" t="s">
        <v>64</v>
      </c>
      <c r="O191" s="96">
        <v>42342</v>
      </c>
      <c r="P191" s="96">
        <v>42342</v>
      </c>
      <c r="Q191">
        <v>4736</v>
      </c>
      <c r="R191" s="96">
        <v>42342</v>
      </c>
      <c r="T191">
        <v>119</v>
      </c>
      <c r="U191" s="96">
        <v>42384</v>
      </c>
      <c r="V191" s="96">
        <v>42429</v>
      </c>
      <c r="X191" s="96">
        <v>42739</v>
      </c>
      <c r="AB191" s="99"/>
      <c r="AC191" s="99"/>
    </row>
    <row r="192" spans="1:31" ht="25.5" x14ac:dyDescent="0.2">
      <c r="A192">
        <v>6551</v>
      </c>
      <c r="B192">
        <v>6244</v>
      </c>
      <c r="C192" t="s">
        <v>92</v>
      </c>
      <c r="D192" t="s">
        <v>45</v>
      </c>
      <c r="E192" t="s">
        <v>94</v>
      </c>
      <c r="F192" t="s">
        <v>95</v>
      </c>
      <c r="G192" t="s">
        <v>461</v>
      </c>
      <c r="H192">
        <v>997570622</v>
      </c>
      <c r="I192">
        <v>5105</v>
      </c>
      <c r="J192" s="96">
        <v>42367</v>
      </c>
      <c r="K192">
        <v>416</v>
      </c>
      <c r="L192" t="s">
        <v>462</v>
      </c>
      <c r="M192" s="99" t="s">
        <v>463</v>
      </c>
      <c r="N192" t="s">
        <v>99</v>
      </c>
      <c r="O192" s="96">
        <v>42415</v>
      </c>
      <c r="AB192" s="99"/>
      <c r="AC192" s="99"/>
    </row>
    <row r="193" spans="1:29" ht="38.25" x14ac:dyDescent="0.2">
      <c r="A193">
        <v>6553</v>
      </c>
      <c r="B193">
        <v>6245</v>
      </c>
      <c r="C193" t="s">
        <v>92</v>
      </c>
      <c r="D193" t="s">
        <v>45</v>
      </c>
      <c r="E193" t="s">
        <v>94</v>
      </c>
      <c r="F193" t="s">
        <v>95</v>
      </c>
      <c r="G193" t="s">
        <v>220</v>
      </c>
      <c r="H193">
        <v>800350315</v>
      </c>
      <c r="I193">
        <v>129</v>
      </c>
      <c r="J193" s="96">
        <v>42384</v>
      </c>
      <c r="K193">
        <v>499</v>
      </c>
      <c r="L193" t="s">
        <v>97</v>
      </c>
      <c r="M193" s="99" t="s">
        <v>221</v>
      </c>
      <c r="N193" t="s">
        <v>99</v>
      </c>
      <c r="O193" s="96">
        <v>42445</v>
      </c>
      <c r="AB193" s="99"/>
      <c r="AC193" s="99"/>
    </row>
    <row r="194" spans="1:29" ht="51" hidden="1" x14ac:dyDescent="0.2">
      <c r="A194">
        <v>6593</v>
      </c>
      <c r="B194">
        <v>6087</v>
      </c>
      <c r="C194" t="s">
        <v>432</v>
      </c>
      <c r="D194" t="s">
        <v>415</v>
      </c>
      <c r="E194" t="s">
        <v>94</v>
      </c>
      <c r="F194" t="s">
        <v>95</v>
      </c>
      <c r="G194" t="s">
        <v>464</v>
      </c>
      <c r="H194">
        <v>800348805</v>
      </c>
      <c r="I194">
        <v>1860</v>
      </c>
      <c r="J194" s="96">
        <v>42500</v>
      </c>
      <c r="K194">
        <v>500</v>
      </c>
      <c r="L194" t="s">
        <v>97</v>
      </c>
      <c r="M194" s="99" t="s">
        <v>465</v>
      </c>
      <c r="N194" t="s">
        <v>99</v>
      </c>
      <c r="AB194" s="99"/>
      <c r="AC194" s="99"/>
    </row>
    <row r="195" spans="1:29" ht="38.25" hidden="1" x14ac:dyDescent="0.2">
      <c r="A195">
        <v>6620</v>
      </c>
      <c r="B195">
        <v>6067</v>
      </c>
      <c r="C195" t="s">
        <v>92</v>
      </c>
      <c r="D195" t="s">
        <v>322</v>
      </c>
      <c r="E195" t="s">
        <v>94</v>
      </c>
      <c r="F195" t="s">
        <v>95</v>
      </c>
      <c r="G195" t="s">
        <v>466</v>
      </c>
      <c r="H195">
        <v>800393390</v>
      </c>
      <c r="I195">
        <v>2966</v>
      </c>
      <c r="J195" s="96">
        <v>42548</v>
      </c>
      <c r="K195">
        <v>500</v>
      </c>
      <c r="L195" t="s">
        <v>97</v>
      </c>
      <c r="M195" s="99" t="s">
        <v>467</v>
      </c>
      <c r="N195" t="s">
        <v>99</v>
      </c>
      <c r="O195" s="96">
        <v>42592</v>
      </c>
      <c r="AB195" s="99"/>
      <c r="AC195" s="99"/>
    </row>
    <row r="196" spans="1:29" ht="25.5" hidden="1" x14ac:dyDescent="0.2">
      <c r="A196">
        <v>6658</v>
      </c>
      <c r="B196">
        <v>20424</v>
      </c>
      <c r="C196" t="s">
        <v>432</v>
      </c>
      <c r="D196" t="s">
        <v>322</v>
      </c>
      <c r="E196" t="s">
        <v>94</v>
      </c>
      <c r="F196" t="s">
        <v>95</v>
      </c>
      <c r="G196" t="s">
        <v>406</v>
      </c>
      <c r="H196">
        <v>800543790</v>
      </c>
      <c r="I196">
        <v>3626</v>
      </c>
      <c r="J196" s="96">
        <v>42591</v>
      </c>
      <c r="K196">
        <v>500</v>
      </c>
      <c r="L196" t="s">
        <v>97</v>
      </c>
      <c r="M196" s="99" t="s">
        <v>468</v>
      </c>
      <c r="N196" t="s">
        <v>99</v>
      </c>
      <c r="AB196" s="99"/>
      <c r="AC196" s="99"/>
    </row>
    <row r="197" spans="1:29" ht="25.5" x14ac:dyDescent="0.2">
      <c r="A197">
        <v>6665</v>
      </c>
      <c r="B197">
        <v>20432</v>
      </c>
      <c r="C197" t="s">
        <v>432</v>
      </c>
      <c r="D197" t="s">
        <v>45</v>
      </c>
      <c r="E197" t="s">
        <v>94</v>
      </c>
      <c r="F197" t="s">
        <v>95</v>
      </c>
      <c r="G197" t="s">
        <v>469</v>
      </c>
      <c r="H197">
        <v>998637900</v>
      </c>
      <c r="I197">
        <v>3748</v>
      </c>
      <c r="J197" s="96">
        <v>42607</v>
      </c>
      <c r="K197">
        <v>1000</v>
      </c>
      <c r="L197" t="s">
        <v>97</v>
      </c>
      <c r="M197" s="99" t="s">
        <v>470</v>
      </c>
      <c r="N197" t="s">
        <v>99</v>
      </c>
      <c r="AB197" s="99"/>
      <c r="AC197" s="99"/>
    </row>
  </sheetData>
  <autoFilter ref="A1:AG197">
    <filterColumn colId="3">
      <filters>
        <filter val="ΚΡΗΤΗ"/>
      </filters>
    </filterColumn>
  </autoFilter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0" workbookViewId="0">
      <selection activeCell="A10" sqref="A10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1</v>
      </c>
    </row>
    <row r="2" spans="1:27" ht="33" customHeight="1" thickBot="1" x14ac:dyDescent="0.25">
      <c r="A2" s="242" t="s">
        <v>39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0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330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0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1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0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330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0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0</v>
      </c>
    </row>
    <row r="7" spans="1:27" ht="54" customHeight="1" thickBot="1" x14ac:dyDescent="0.25">
      <c r="A7" s="238" t="s">
        <v>63</v>
      </c>
      <c r="B7" s="239"/>
      <c r="C7" s="239"/>
      <c r="D7" s="240"/>
      <c r="E7" s="241">
        <f>E3-E6</f>
        <v>330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SUMIFS(G10:G249,O10:O249,"&lt;&gt;"&amp;"",B10:B249,"&lt;&gt;"&amp;"ΑΚΥΡΩΣΗ")</f>
        <v>0</v>
      </c>
    </row>
    <row r="10" spans="1:27" ht="51.75" thickBot="1" x14ac:dyDescent="0.25">
      <c r="A10" s="102">
        <v>1</v>
      </c>
      <c r="B10" s="104" t="s">
        <v>131</v>
      </c>
      <c r="C10" s="104" t="s">
        <v>472</v>
      </c>
      <c r="D10" s="104" t="s">
        <v>664</v>
      </c>
      <c r="E10" s="104" t="s">
        <v>665</v>
      </c>
      <c r="F10" s="124">
        <v>41541</v>
      </c>
      <c r="G10" s="102">
        <v>330</v>
      </c>
      <c r="H10" s="104" t="s">
        <v>462</v>
      </c>
      <c r="I10" s="104" t="s">
        <v>666</v>
      </c>
      <c r="J10" s="104" t="s">
        <v>99</v>
      </c>
      <c r="K10" s="104"/>
      <c r="L10" s="102"/>
      <c r="M10" s="102"/>
      <c r="N10" s="102"/>
      <c r="O10" s="102"/>
      <c r="P10" s="103"/>
      <c r="Q10" s="102"/>
      <c r="R10" s="102"/>
      <c r="S10" s="102"/>
      <c r="T10" s="105" t="s">
        <v>670</v>
      </c>
      <c r="U10" s="102"/>
      <c r="V10" s="102"/>
      <c r="W10"/>
      <c r="X10" s="93">
        <f>SUMIFS(G10:G249,P10:P249,"&lt;&gt;"&amp;"",B10:B249,"&lt;&gt;"&amp;"ΑΚΥΡΩΣΗ")</f>
        <v>0</v>
      </c>
      <c r="AA10" s="3">
        <f>IF(R10="",(SUMIFS(G10,B10,"&lt;&gt;"&amp;"ΑΚΥΡΩΣΗ")),R10)</f>
        <v>0</v>
      </c>
    </row>
    <row r="11" spans="1:27" x14ac:dyDescent="0.2">
      <c r="A11"/>
      <c r="B11" s="99"/>
      <c r="C11" s="99"/>
      <c r="D11" s="99"/>
      <c r="E11" s="99"/>
      <c r="F11" s="123"/>
      <c r="G11"/>
      <c r="H11"/>
      <c r="I11" s="99"/>
      <c r="J11" s="99"/>
      <c r="K11" s="123"/>
      <c r="L11" s="123"/>
      <c r="M11" s="123"/>
      <c r="N11" s="123"/>
      <c r="O11" s="123"/>
      <c r="P11" s="123"/>
      <c r="Q11" s="123"/>
      <c r="R11"/>
      <c r="S11"/>
      <c r="T11"/>
      <c r="U11"/>
      <c r="V11"/>
      <c r="W11"/>
      <c r="X11" s="67">
        <f>COUNTIFS(P10:P249,"&lt;&gt;"&amp;"",B10:B249,"&lt;&gt;"&amp;"ΑΚΥΡΩΣΗ")</f>
        <v>0</v>
      </c>
      <c r="AA11" s="3">
        <f t="shared" ref="AA11:AA54" si="0">IF(R11="",(SUMIFS(G11,B11,"&lt;&gt;"&amp;"ΑΚΥΡΩΣΗ")),R11)</f>
        <v>0</v>
      </c>
    </row>
    <row r="12" spans="1:27" x14ac:dyDescent="0.2">
      <c r="A12"/>
      <c r="B12" s="99"/>
      <c r="C12" s="99"/>
      <c r="D12" s="99"/>
      <c r="E12" s="99"/>
      <c r="F12" s="123"/>
      <c r="G12"/>
      <c r="H12" s="99"/>
      <c r="I12" s="99"/>
      <c r="J12" s="99"/>
      <c r="K12"/>
      <c r="L12"/>
      <c r="M12"/>
      <c r="N12"/>
      <c r="O12"/>
      <c r="P12"/>
      <c r="Q12"/>
      <c r="R12"/>
      <c r="S12"/>
      <c r="T12"/>
      <c r="U12"/>
      <c r="V12"/>
      <c r="W12"/>
      <c r="X12" s="102">
        <f>SUMIFS(R10:R249,P10:P249,"&lt;&gt;"&amp;"",B10:B249,"&lt;&gt;"&amp;"ΑΚΥΡΩΣΗ")</f>
        <v>0</v>
      </c>
      <c r="AA12" s="3">
        <f t="shared" si="0"/>
        <v>0</v>
      </c>
    </row>
    <row r="13" spans="1:27" x14ac:dyDescent="0.2">
      <c r="A13"/>
      <c r="B13" s="99"/>
      <c r="C13" s="99"/>
      <c r="D13" s="99"/>
      <c r="E13" s="99"/>
      <c r="F13" s="123"/>
      <c r="G13"/>
      <c r="H13" s="99"/>
      <c r="I13" s="99"/>
      <c r="J13" s="99"/>
      <c r="K13"/>
      <c r="L13"/>
      <c r="M13"/>
      <c r="N13"/>
      <c r="O13"/>
      <c r="P13"/>
      <c r="Q13"/>
      <c r="R13"/>
      <c r="S13"/>
      <c r="T13"/>
      <c r="U13"/>
      <c r="V13"/>
      <c r="W13"/>
      <c r="X13" s="102">
        <f>COUNTIFS(Q10:Q249,"&lt;&gt;"&amp;"",B10:B249,"&lt;&gt;"&amp;"ΑΚΥΡΩΣΗ")</f>
        <v>0</v>
      </c>
      <c r="AA13" s="3">
        <f t="shared" si="0"/>
        <v>0</v>
      </c>
    </row>
    <row r="14" spans="1:27" x14ac:dyDescent="0.2">
      <c r="A14"/>
      <c r="B14" s="99"/>
      <c r="C14" s="99"/>
      <c r="D14" s="99"/>
      <c r="E14" s="99"/>
      <c r="F14" s="123"/>
      <c r="G14"/>
      <c r="H14" s="99"/>
      <c r="I14" s="99"/>
      <c r="J14" s="99"/>
      <c r="K14" s="96"/>
      <c r="L14" s="96"/>
      <c r="M14" s="96"/>
      <c r="N14" s="123"/>
      <c r="O14"/>
      <c r="P14"/>
      <c r="Q14"/>
      <c r="R14"/>
      <c r="S14"/>
      <c r="T14"/>
      <c r="U14"/>
      <c r="V14"/>
      <c r="W14" s="102"/>
      <c r="X14" s="102"/>
      <c r="AA14" s="3">
        <f t="shared" si="0"/>
        <v>0</v>
      </c>
    </row>
    <row r="15" spans="1:27" x14ac:dyDescent="0.2">
      <c r="A15"/>
      <c r="B15" s="99"/>
      <c r="C15" s="99"/>
      <c r="D15" s="99"/>
      <c r="E15" s="99"/>
      <c r="F15" s="123"/>
      <c r="G15"/>
      <c r="H15"/>
      <c r="I15" s="99"/>
      <c r="J15" s="99"/>
      <c r="K15" s="123"/>
      <c r="L15" s="123"/>
      <c r="M15" s="123"/>
      <c r="N15" s="123"/>
      <c r="O15" s="123"/>
      <c r="P15" s="123"/>
      <c r="Q15" s="123"/>
      <c r="R15"/>
      <c r="S15"/>
      <c r="T15"/>
      <c r="U15"/>
      <c r="V1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view="pageBreakPreview" zoomScale="60" zoomScaleNormal="60" workbookViewId="0">
      <pane ySplit="7" topLeftCell="A8" activePane="bottomLeft" state="frozen"/>
      <selection pane="bottomLeft" activeCell="D17" sqref="D17:D18"/>
    </sheetView>
  </sheetViews>
  <sheetFormatPr defaultColWidth="9.140625" defaultRowHeight="12.75" x14ac:dyDescent="0.2"/>
  <cols>
    <col min="1" max="1" width="7.28515625" style="2" customWidth="1"/>
    <col min="2" max="2" width="11.42578125" style="2" customWidth="1"/>
    <col min="3" max="3" width="25.5703125" style="2" customWidth="1"/>
    <col min="4" max="4" width="19" style="2" customWidth="1"/>
    <col min="5" max="5" width="15.7109375" style="2" customWidth="1"/>
    <col min="6" max="6" width="14.85546875" style="3" customWidth="1"/>
    <col min="7" max="7" width="12.42578125" style="3" customWidth="1"/>
    <col min="8" max="8" width="14.85546875" style="3" customWidth="1"/>
    <col min="9" max="9" width="18.140625" style="3" customWidth="1"/>
    <col min="10" max="10" width="20.85546875" style="3" customWidth="1"/>
    <col min="11" max="12" width="16.28515625" style="3" customWidth="1"/>
    <col min="13" max="13" width="25.140625" style="3" customWidth="1"/>
    <col min="14" max="14" width="19.42578125" style="3" customWidth="1"/>
    <col min="15" max="15" width="13" style="3" customWidth="1"/>
    <col min="16" max="16" width="15.85546875" style="3" customWidth="1"/>
    <col min="17" max="17" width="17.5703125" style="3" customWidth="1"/>
    <col min="18" max="18" width="9.140625" style="3" customWidth="1"/>
    <col min="19" max="19" width="9.140625" style="3"/>
    <col min="20" max="20" width="30.140625" style="3" customWidth="1"/>
    <col min="21" max="22" width="9.140625" style="3"/>
    <col min="23" max="23" width="44.140625" style="3" hidden="1" customWidth="1"/>
    <col min="24" max="24" width="26.7109375" style="3" hidden="1" customWidth="1"/>
    <col min="25" max="16384" width="9.140625" style="3"/>
  </cols>
  <sheetData>
    <row r="1" spans="1:24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COUNTIF(A10:A150,"&lt;&gt;"&amp;"")</f>
        <v>1</v>
      </c>
    </row>
    <row r="2" spans="1:24" ht="33" customHeight="1" thickBot="1" x14ac:dyDescent="0.25">
      <c r="A2" s="242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COUNTIFS(K10:K264,"&lt;&gt;"&amp;"",B10:B264,"&lt;&gt;"&amp;"ΑΚΥΡΩΣΗ")</f>
        <v>0</v>
      </c>
    </row>
    <row r="3" spans="1:24" ht="37.5" customHeight="1" thickBot="1" x14ac:dyDescent="0.25">
      <c r="A3" s="230" t="s">
        <v>62</v>
      </c>
      <c r="B3" s="231"/>
      <c r="C3" s="231"/>
      <c r="D3" s="232"/>
      <c r="E3" s="233">
        <v>500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COUNTIFS(L10:L264,"&lt;&gt;"&amp;"",B10:B264,"&lt;&gt;"&amp;"ΑΚΥΡΩΣΗ")</f>
        <v>0</v>
      </c>
    </row>
    <row r="4" spans="1:24" ht="41.25" customHeight="1" thickBot="1" x14ac:dyDescent="0.25">
      <c r="A4" s="230" t="s">
        <v>71</v>
      </c>
      <c r="B4" s="231"/>
      <c r="C4" s="231"/>
      <c r="D4" s="232"/>
      <c r="E4" s="245">
        <f>COUNTIF(A10:A100,"&lt;&gt;"&amp;"")</f>
        <v>1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COUNTIFS(N10:N264,"&lt;&gt;"&amp;"",B10:B264,"&lt;&gt;'&amp;""ΑΚΥΡΩΣΗ")</f>
        <v>1</v>
      </c>
    </row>
    <row r="5" spans="1:24" ht="37.5" customHeight="1" thickBot="1" x14ac:dyDescent="0.25">
      <c r="A5" s="230" t="s">
        <v>72</v>
      </c>
      <c r="B5" s="231"/>
      <c r="C5" s="231"/>
      <c r="D5" s="232"/>
      <c r="E5" s="233">
        <f>SUMIF(G10:G100,"&lt;&gt;"&amp;"")</f>
        <v>500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COUNTIFS(O10:O264,"&lt;&gt;"&amp;"",B10:B264,"&lt;&gt;"&amp;"ΑΚΥΡΩΣΗ")</f>
        <v>0</v>
      </c>
    </row>
    <row r="6" spans="1:24" ht="50.25" customHeight="1" thickBot="1" x14ac:dyDescent="0.25">
      <c r="A6" s="230" t="s">
        <v>73</v>
      </c>
      <c r="B6" s="236"/>
      <c r="C6" s="236"/>
      <c r="D6" s="237"/>
      <c r="E6" s="233">
        <f>SUMIF(B10:B100,"&lt;&gt;"&amp;"ΑΚΥΡΩΣΗ",G10:G100)</f>
        <v>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W6" s="93" t="s">
        <v>70</v>
      </c>
      <c r="X6" s="93">
        <f>COUNTIFS(B10:B264,"&lt;&gt;"&amp;"",B10:B264,"&lt;&gt;"&amp;"ΑΚΥΡΩΣΗ")</f>
        <v>0</v>
      </c>
    </row>
    <row r="7" spans="1:24" ht="54" customHeight="1" thickBot="1" x14ac:dyDescent="0.25">
      <c r="A7" s="238" t="s">
        <v>63</v>
      </c>
      <c r="B7" s="239"/>
      <c r="C7" s="239"/>
      <c r="D7" s="240"/>
      <c r="E7" s="233">
        <f>E3-E6</f>
        <v>500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SUMIFS(G10:G264,K10:K264,"&lt;&gt;"&amp;"",B10:B264,"&lt;&gt;"&amp;"ΑΚΥΡΩΣΗ")</f>
        <v>0</v>
      </c>
    </row>
    <row r="8" spans="1:24" ht="26.25" thickBot="1" x14ac:dyDescent="0.25">
      <c r="W8" s="94" t="s">
        <v>75</v>
      </c>
      <c r="X8" s="93">
        <f>SUMIFS(G10:G264,N10:N264,"&lt;&gt;"&amp;"",B10:B264,"&lt;&gt;"&amp;"ΑΚΥΡΩΣΗ")</f>
        <v>0</v>
      </c>
    </row>
    <row r="9" spans="1:24" ht="105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SUMIFS(G10:G264,O10:O264,"&lt;&gt;"&amp;"",B10:B264,"&lt;&gt;"&amp;"ΑΚΥΡΩΣΗ")</f>
        <v>0</v>
      </c>
    </row>
    <row r="10" spans="1:24" ht="51.75" thickBot="1" x14ac:dyDescent="0.25">
      <c r="A10" s="102">
        <v>1</v>
      </c>
      <c r="B10" s="102" t="s">
        <v>131</v>
      </c>
      <c r="C10" s="102" t="s">
        <v>472</v>
      </c>
      <c r="D10" s="102" t="s">
        <v>473</v>
      </c>
      <c r="E10" s="102" t="s">
        <v>474</v>
      </c>
      <c r="F10" s="103">
        <v>38457</v>
      </c>
      <c r="G10" s="102">
        <v>500</v>
      </c>
      <c r="H10" s="102" t="s">
        <v>97</v>
      </c>
      <c r="I10" s="104" t="s">
        <v>475</v>
      </c>
      <c r="J10" s="102" t="s">
        <v>99</v>
      </c>
      <c r="K10" s="103"/>
      <c r="L10" s="102"/>
      <c r="M10" s="102"/>
      <c r="N10" s="103">
        <v>40128</v>
      </c>
      <c r="O10" s="103"/>
      <c r="P10" s="102"/>
      <c r="Q10" s="102"/>
      <c r="R10" s="102"/>
      <c r="S10" s="104"/>
      <c r="T10" s="104" t="s">
        <v>670</v>
      </c>
      <c r="U10" s="102"/>
      <c r="V10" s="102"/>
      <c r="W10" s="101">
        <v>0</v>
      </c>
      <c r="X10" s="93"/>
    </row>
    <row r="11" spans="1:24" ht="13.5" thickBot="1" x14ac:dyDescent="0.25">
      <c r="W11" s="93" t="s">
        <v>88</v>
      </c>
      <c r="X11" s="93">
        <f>COUNTIFS(P10:P264,"&lt;&gt;"&amp;"",B10:B264,"&lt;&gt;"&amp;"ΑΚΥΡΩΣΗ")</f>
        <v>0</v>
      </c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4803149606299213" right="0.74803149606299213" top="0.98425196850393704" bottom="0.98425196850393704" header="0.51181102362204722" footer="0.51181102362204722"/>
  <pageSetup paperSize="9" scale="37" fitToHeight="0" orientation="landscape" horizontalDpi="200" verticalDpi="200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0" workbookViewId="0">
      <selection activeCell="I13" sqref="I13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1</v>
      </c>
    </row>
    <row r="2" spans="1:27" ht="33" customHeight="1" thickBot="1" x14ac:dyDescent="0.25">
      <c r="A2" s="242" t="s">
        <v>11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1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1320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1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1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1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1320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0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1320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1</v>
      </c>
    </row>
    <row r="7" spans="1:27" ht="54" customHeight="1" thickBot="1" x14ac:dyDescent="0.25">
      <c r="A7" s="238" t="s">
        <v>63</v>
      </c>
      <c r="B7" s="239"/>
      <c r="C7" s="239"/>
      <c r="D7" s="240"/>
      <c r="E7" s="245">
        <v>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1320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1320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8" t="s">
        <v>111</v>
      </c>
      <c r="J9" s="98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94" t="s">
        <v>76</v>
      </c>
      <c r="X9" s="93">
        <f>SUMIFS(G10:G249,O10:O249,"&lt;&gt;"&amp;"",B10:B249,"&lt;&gt;"&amp;"ΑΚΥΡΩΣΗ")</f>
        <v>0</v>
      </c>
    </row>
    <row r="10" spans="1:27" ht="73.5" customHeight="1" thickBot="1" x14ac:dyDescent="0.25">
      <c r="A10" s="102">
        <v>1</v>
      </c>
      <c r="B10" s="104" t="s">
        <v>148</v>
      </c>
      <c r="C10" s="104" t="s">
        <v>472</v>
      </c>
      <c r="D10" s="104" t="s">
        <v>638</v>
      </c>
      <c r="E10" s="104" t="s">
        <v>639</v>
      </c>
      <c r="F10" s="124">
        <v>36409</v>
      </c>
      <c r="G10" s="102">
        <v>1320</v>
      </c>
      <c r="H10" s="104" t="s">
        <v>97</v>
      </c>
      <c r="I10" s="104" t="s">
        <v>640</v>
      </c>
      <c r="J10" s="104" t="s">
        <v>64</v>
      </c>
      <c r="K10" s="103">
        <v>41095</v>
      </c>
      <c r="L10" s="103">
        <v>36409</v>
      </c>
      <c r="M10" s="103">
        <v>36409</v>
      </c>
      <c r="N10" s="124">
        <v>41773</v>
      </c>
      <c r="O10" s="124"/>
      <c r="P10" s="102"/>
      <c r="Q10" s="102"/>
      <c r="R10" s="102"/>
      <c r="S10" s="102"/>
      <c r="T10" s="102"/>
      <c r="U10" s="102"/>
      <c r="V10" s="102"/>
      <c r="W10"/>
      <c r="X10" s="93">
        <f>SUMIFS(G10:G249,P10:P249,"&lt;&gt;"&amp;"",B10:B249,"&lt;&gt;"&amp;"ΑΚΥΡΩΣΗ")</f>
        <v>0</v>
      </c>
      <c r="AA10" s="3">
        <f>IF(R10="",(SUMIFS(G10,B10,"&lt;&gt;"&amp;"ΑΚΥΡΩΣΗ")),R10)</f>
        <v>1320</v>
      </c>
    </row>
    <row r="11" spans="1:27" x14ac:dyDescent="0.2">
      <c r="A11"/>
      <c r="B11" s="99"/>
      <c r="C11" s="99"/>
      <c r="D11" s="99"/>
      <c r="E11" s="99"/>
      <c r="F11" s="123"/>
      <c r="G11"/>
      <c r="H11"/>
      <c r="I11" s="99"/>
      <c r="J11" s="99"/>
      <c r="K11" s="123"/>
      <c r="L11" s="123"/>
      <c r="M11" s="123"/>
      <c r="N11" s="123"/>
      <c r="O11" s="123"/>
      <c r="P11" s="123"/>
      <c r="Q11" s="123"/>
      <c r="R11"/>
      <c r="S11"/>
      <c r="T11"/>
      <c r="U11"/>
      <c r="V11"/>
      <c r="W11"/>
      <c r="X11" s="67">
        <f>COUNTIFS(P10:P249,"&lt;&gt;"&amp;"",B10:B249,"&lt;&gt;"&amp;"ΑΚΥΡΩΣΗ")</f>
        <v>0</v>
      </c>
      <c r="AA11" s="3">
        <f t="shared" ref="AA11:AA54" si="0">IF(R11="",(SUMIFS(G11,B11,"&lt;&gt;"&amp;"ΑΚΥΡΩΣΗ")),R11)</f>
        <v>0</v>
      </c>
    </row>
    <row r="12" spans="1:27" ht="25.5" x14ac:dyDescent="0.2">
      <c r="A12"/>
      <c r="B12" s="99"/>
      <c r="C12" s="99"/>
      <c r="D12" s="99"/>
      <c r="E12" s="99"/>
      <c r="F12" s="123"/>
      <c r="G12"/>
      <c r="H12"/>
      <c r="I12" s="99"/>
      <c r="J12" s="99"/>
      <c r="K12" s="123"/>
      <c r="L12" s="123"/>
      <c r="M12" s="123"/>
      <c r="N12" s="123"/>
      <c r="O12" s="123"/>
      <c r="P12" s="123"/>
      <c r="Q12" s="123"/>
      <c r="R12"/>
      <c r="S12"/>
      <c r="T12"/>
      <c r="U12"/>
      <c r="V12"/>
      <c r="W12" s="130" t="s">
        <v>558</v>
      </c>
      <c r="X12" s="102">
        <f>SUMIFS(R10:R249,P10:P249,"&lt;&gt;"&amp;"",B10:B249,"&lt;&gt;"&amp;"ΑΚΥΡΩΣΗ")</f>
        <v>0</v>
      </c>
      <c r="AA12" s="3">
        <f t="shared" si="0"/>
        <v>0</v>
      </c>
    </row>
    <row r="13" spans="1:27" x14ac:dyDescent="0.2">
      <c r="A13"/>
      <c r="B13" s="99"/>
      <c r="C13" s="99"/>
      <c r="D13" s="99"/>
      <c r="E13" s="99"/>
      <c r="F13" s="123"/>
      <c r="G13"/>
      <c r="H13"/>
      <c r="I13" s="99"/>
      <c r="J13" s="99"/>
      <c r="K13" s="123"/>
      <c r="L13" s="123"/>
      <c r="M13" s="123"/>
      <c r="N13" s="123"/>
      <c r="O13" s="123"/>
      <c r="P13" s="123"/>
      <c r="Q13" s="123"/>
      <c r="R13"/>
      <c r="S13"/>
      <c r="T13"/>
      <c r="U13"/>
      <c r="V13"/>
      <c r="W13" s="102"/>
      <c r="X13" s="102">
        <f>COUNTIFS(Q10:Q249,"&lt;&gt;"&amp;"",B10:B249,"&lt;&gt;"&amp;"ΑΚΥΡΩΣΗ")</f>
        <v>0</v>
      </c>
      <c r="AA13" s="3">
        <f t="shared" si="0"/>
        <v>0</v>
      </c>
    </row>
    <row r="14" spans="1:27" x14ac:dyDescent="0.2">
      <c r="A14"/>
      <c r="B14" s="99"/>
      <c r="C14" s="99"/>
      <c r="D14" s="99"/>
      <c r="E14" s="99"/>
      <c r="F14" s="123"/>
      <c r="G14"/>
      <c r="H14"/>
      <c r="I14" s="99"/>
      <c r="J14" s="99"/>
      <c r="K14" s="123"/>
      <c r="L14" s="123"/>
      <c r="M14" s="123"/>
      <c r="N14" s="123"/>
      <c r="O14" s="123"/>
      <c r="P14" s="123"/>
      <c r="Q14" s="123"/>
      <c r="R14"/>
      <c r="S14"/>
      <c r="T14"/>
      <c r="U14"/>
      <c r="V14"/>
      <c r="W14" s="102"/>
      <c r="X14" s="102"/>
      <c r="AA14" s="3">
        <f t="shared" si="0"/>
        <v>0</v>
      </c>
    </row>
    <row r="15" spans="1:27" x14ac:dyDescent="0.2">
      <c r="A15"/>
      <c r="B15" s="99"/>
      <c r="C15" s="99"/>
      <c r="D15" s="99"/>
      <c r="E15" s="99"/>
      <c r="F15" s="123"/>
      <c r="G15"/>
      <c r="H15"/>
      <c r="I15" s="99"/>
      <c r="J15" s="99"/>
      <c r="K15" s="123"/>
      <c r="L15" s="123"/>
      <c r="M15" s="123"/>
      <c r="N15" s="123"/>
      <c r="O15" s="123"/>
      <c r="P15" s="123"/>
      <c r="Q15" s="123"/>
      <c r="R15"/>
      <c r="S15"/>
      <c r="T15"/>
      <c r="U15"/>
      <c r="V1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0" workbookViewId="0">
      <selection activeCell="A12" sqref="A12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4</v>
      </c>
    </row>
    <row r="2" spans="1:27" ht="33" customHeight="1" thickBot="1" x14ac:dyDescent="0.25">
      <c r="A2" s="242" t="s">
        <v>13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4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1830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4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4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4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1825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3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1825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4</v>
      </c>
    </row>
    <row r="7" spans="1:27" ht="54" customHeight="1" thickBot="1" x14ac:dyDescent="0.25">
      <c r="A7" s="238" t="s">
        <v>63</v>
      </c>
      <c r="B7" s="239"/>
      <c r="C7" s="239"/>
      <c r="D7" s="240"/>
      <c r="E7" s="241">
        <f>E3-E6</f>
        <v>5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1825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1825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SUMIFS(G10:G249,O10:O249,"&lt;&gt;"&amp;"",B10:B249,"&lt;&gt;"&amp;"ΑΚΥΡΩΣΗ")</f>
        <v>985</v>
      </c>
    </row>
    <row r="10" spans="1:27" ht="39" thickBot="1" x14ac:dyDescent="0.25">
      <c r="A10" s="152">
        <v>1</v>
      </c>
      <c r="B10" s="153" t="s">
        <v>148</v>
      </c>
      <c r="C10" s="153" t="s">
        <v>472</v>
      </c>
      <c r="D10" s="153" t="s">
        <v>641</v>
      </c>
      <c r="E10" s="153" t="s">
        <v>642</v>
      </c>
      <c r="F10" s="154">
        <v>35853</v>
      </c>
      <c r="G10" s="102">
        <v>840</v>
      </c>
      <c r="H10" s="153" t="s">
        <v>97</v>
      </c>
      <c r="I10" s="153" t="s">
        <v>643</v>
      </c>
      <c r="J10" s="153" t="s">
        <v>64</v>
      </c>
      <c r="K10" s="164">
        <v>42727</v>
      </c>
      <c r="L10" s="164">
        <v>42997</v>
      </c>
      <c r="M10" s="164">
        <v>42997</v>
      </c>
      <c r="N10" s="164">
        <v>43000</v>
      </c>
      <c r="O10" s="152"/>
      <c r="P10" s="152"/>
      <c r="Q10" s="152"/>
      <c r="R10" s="152"/>
      <c r="S10" s="102"/>
      <c r="T10" s="102"/>
      <c r="U10" s="102"/>
      <c r="V10" s="102"/>
      <c r="W10"/>
      <c r="X10" s="93">
        <f>SUMIFS(G10:G249,P10:P249,"&lt;&gt;"&amp;"",B10:B249,"&lt;&gt;"&amp;"ΑΚΥΡΩΣΗ")</f>
        <v>985</v>
      </c>
      <c r="AA10" s="3">
        <f>IF(R10="",(SUMIFS(G10,B10,"&lt;&gt;"&amp;"ΑΚΥΡΩΣΗ")),R10)</f>
        <v>840</v>
      </c>
    </row>
    <row r="11" spans="1:27" ht="63.75" x14ac:dyDescent="0.2">
      <c r="A11" s="102">
        <v>2</v>
      </c>
      <c r="B11" s="104" t="s">
        <v>477</v>
      </c>
      <c r="C11" s="104" t="s">
        <v>472</v>
      </c>
      <c r="D11" s="104" t="s">
        <v>644</v>
      </c>
      <c r="E11" s="104" t="s">
        <v>645</v>
      </c>
      <c r="F11" s="124">
        <v>37164</v>
      </c>
      <c r="G11" s="102">
        <v>600</v>
      </c>
      <c r="H11" s="102"/>
      <c r="I11" s="104" t="s">
        <v>480</v>
      </c>
      <c r="J11" s="104" t="s">
        <v>64</v>
      </c>
      <c r="K11" s="124">
        <v>37164</v>
      </c>
      <c r="L11" s="124">
        <v>37164</v>
      </c>
      <c r="M11" s="124">
        <v>37164</v>
      </c>
      <c r="N11" s="124">
        <v>37287</v>
      </c>
      <c r="O11" s="124">
        <v>37533</v>
      </c>
      <c r="P11" s="124">
        <v>37909</v>
      </c>
      <c r="Q11" s="124">
        <v>38191</v>
      </c>
      <c r="R11" s="102">
        <v>600</v>
      </c>
      <c r="S11" s="102"/>
      <c r="T11" s="102"/>
      <c r="U11" s="102"/>
      <c r="V11" s="102"/>
      <c r="W11"/>
      <c r="X11" s="67">
        <f>COUNTIFS(P10:P249,"&lt;&gt;"&amp;"",B10:B249,"&lt;&gt;"&amp;"ΑΚΥΡΩΣΗ")</f>
        <v>3</v>
      </c>
      <c r="AA11" s="3">
        <f t="shared" ref="AA11:AA54" si="0">IF(R11="",(SUMIFS(G11,B11,"&lt;&gt;"&amp;"ΑΚΥΡΩΣΗ")),R11)</f>
        <v>600</v>
      </c>
    </row>
    <row r="12" spans="1:27" ht="30" customHeight="1" x14ac:dyDescent="0.2">
      <c r="A12" s="102">
        <v>3</v>
      </c>
      <c r="B12" s="153" t="s">
        <v>706</v>
      </c>
      <c r="C12" s="104" t="s">
        <v>472</v>
      </c>
      <c r="D12" s="104" t="s">
        <v>486</v>
      </c>
      <c r="E12" s="104" t="s">
        <v>646</v>
      </c>
      <c r="F12" s="124">
        <v>40155</v>
      </c>
      <c r="G12" s="102">
        <v>0</v>
      </c>
      <c r="H12" s="102"/>
      <c r="I12" s="104" t="s">
        <v>480</v>
      </c>
      <c r="J12" s="104" t="s">
        <v>64</v>
      </c>
      <c r="K12" s="124">
        <v>40155</v>
      </c>
      <c r="L12" s="124">
        <v>40155</v>
      </c>
      <c r="M12" s="124">
        <v>40155</v>
      </c>
      <c r="N12" s="124">
        <v>41180</v>
      </c>
      <c r="O12" s="124">
        <v>40155</v>
      </c>
      <c r="P12" s="124">
        <v>40155</v>
      </c>
      <c r="Q12" s="124">
        <v>37622</v>
      </c>
      <c r="R12" s="102">
        <v>0</v>
      </c>
      <c r="S12" s="167" t="s">
        <v>731</v>
      </c>
      <c r="T12" s="102"/>
      <c r="U12" s="102"/>
      <c r="V12" s="102"/>
      <c r="W12"/>
      <c r="X12" s="102">
        <f>SUMIFS(R10:R249,P10:P249,"&lt;&gt;"&amp;"",B10:B249,"&lt;&gt;"&amp;"ΑΚΥΡΩΣΗ")</f>
        <v>985</v>
      </c>
      <c r="AA12" s="3">
        <f t="shared" si="0"/>
        <v>0</v>
      </c>
    </row>
    <row r="13" spans="1:27" ht="63.75" x14ac:dyDescent="0.2">
      <c r="A13" s="102">
        <v>4</v>
      </c>
      <c r="B13" s="99" t="s">
        <v>477</v>
      </c>
      <c r="C13" s="104" t="s">
        <v>472</v>
      </c>
      <c r="D13" s="104" t="s">
        <v>486</v>
      </c>
      <c r="E13" s="104" t="s">
        <v>708</v>
      </c>
      <c r="F13" s="124">
        <v>40981</v>
      </c>
      <c r="G13" s="102">
        <v>385</v>
      </c>
      <c r="H13" s="104" t="s">
        <v>97</v>
      </c>
      <c r="I13" s="104" t="s">
        <v>709</v>
      </c>
      <c r="J13" s="104" t="s">
        <v>64</v>
      </c>
      <c r="K13" s="124">
        <v>41095</v>
      </c>
      <c r="L13" s="124">
        <v>41165</v>
      </c>
      <c r="M13" s="124">
        <v>41165</v>
      </c>
      <c r="N13" s="123">
        <v>43864</v>
      </c>
      <c r="O13" s="124">
        <v>41899</v>
      </c>
      <c r="P13" s="124">
        <v>41997</v>
      </c>
      <c r="Q13" s="123">
        <v>43552</v>
      </c>
      <c r="R13" s="102">
        <v>385</v>
      </c>
      <c r="S13" s="102"/>
      <c r="T13" s="102"/>
      <c r="U13" s="102"/>
      <c r="V13" s="102"/>
      <c r="W13" s="150"/>
      <c r="X13" s="102">
        <f>COUNTIFS(Q10:Q249,"&lt;&gt;"&amp;"",B10:B249,"&lt;&gt;"&amp;"ΑΚΥΡΩΣΗ")</f>
        <v>3</v>
      </c>
      <c r="AA13" s="3">
        <f t="shared" si="0"/>
        <v>385</v>
      </c>
    </row>
    <row r="14" spans="1:27" x14ac:dyDescent="0.2">
      <c r="A14" s="125"/>
      <c r="B14" s="127"/>
      <c r="C14" s="127"/>
      <c r="D14" s="127"/>
      <c r="E14" s="127"/>
      <c r="F14" s="166"/>
      <c r="G14" s="125"/>
      <c r="H14" s="125"/>
      <c r="I14" s="127"/>
      <c r="J14" s="127"/>
      <c r="K14" s="166"/>
      <c r="L14" s="166"/>
      <c r="M14" s="166"/>
      <c r="N14" s="166"/>
      <c r="O14" s="166"/>
      <c r="P14" s="166"/>
      <c r="Q14" s="166"/>
      <c r="R14" s="125"/>
      <c r="S14" s="125"/>
      <c r="T14" s="125"/>
      <c r="U14" s="125"/>
      <c r="V14" s="125"/>
      <c r="W14" s="150"/>
      <c r="X14" s="102"/>
      <c r="AA14" s="3">
        <f t="shared" si="0"/>
        <v>0</v>
      </c>
    </row>
    <row r="15" spans="1:27" x14ac:dyDescent="0.2">
      <c r="A15" s="125"/>
      <c r="B15" s="127"/>
      <c r="C15" s="127"/>
      <c r="D15" s="127"/>
      <c r="E15" s="127"/>
      <c r="F15" s="166"/>
      <c r="G15" s="125"/>
      <c r="H15" s="125"/>
      <c r="I15" s="127"/>
      <c r="J15" s="127"/>
      <c r="K15" s="166"/>
      <c r="L15" s="166"/>
      <c r="M15" s="166"/>
      <c r="N15" s="166"/>
      <c r="O15" s="166"/>
      <c r="P15" s="166"/>
      <c r="Q15" s="166"/>
      <c r="R15" s="125"/>
      <c r="S15" s="125"/>
      <c r="T15" s="125"/>
      <c r="U15" s="125"/>
      <c r="V15" s="12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1048575" man="1"/>
  </col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view="pageBreakPreview" zoomScale="60" zoomScaleNormal="60" workbookViewId="0">
      <pane ySplit="7" topLeftCell="A8" activePane="bottomLeft" state="frozen"/>
      <selection pane="bottomLeft" activeCell="B10" sqref="B10"/>
    </sheetView>
  </sheetViews>
  <sheetFormatPr defaultColWidth="9.140625" defaultRowHeight="12.75" x14ac:dyDescent="0.2"/>
  <cols>
    <col min="1" max="1" width="7.28515625" style="2" customWidth="1"/>
    <col min="2" max="2" width="14" style="2" customWidth="1"/>
    <col min="3" max="3" width="25.5703125" style="2" customWidth="1"/>
    <col min="4" max="4" width="19" style="2" customWidth="1"/>
    <col min="5" max="5" width="15.7109375" style="2" customWidth="1"/>
    <col min="6" max="6" width="14.85546875" style="3" customWidth="1"/>
    <col min="7" max="7" width="12.42578125" style="3" customWidth="1"/>
    <col min="8" max="8" width="14.85546875" style="3" customWidth="1"/>
    <col min="9" max="9" width="16.28515625" style="3" customWidth="1"/>
    <col min="10" max="10" width="20.85546875" style="3" customWidth="1"/>
    <col min="11" max="12" width="16.28515625" style="3" customWidth="1"/>
    <col min="13" max="13" width="25.140625" style="3" customWidth="1"/>
    <col min="14" max="14" width="19.42578125" style="3" customWidth="1"/>
    <col min="15" max="15" width="13" style="3" customWidth="1"/>
    <col min="16" max="16" width="15.85546875" style="3" customWidth="1"/>
    <col min="17" max="17" width="17.5703125" style="3" customWidth="1"/>
    <col min="18" max="18" width="9.140625" style="3" customWidth="1"/>
    <col min="19" max="19" width="29.42578125" style="3" customWidth="1"/>
    <col min="20" max="20" width="31.7109375" style="3" customWidth="1"/>
    <col min="21" max="22" width="9.140625" style="3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COUNTIF(A10:A151,"&lt;&gt;"&amp;"")</f>
        <v>6</v>
      </c>
    </row>
    <row r="2" spans="1:27" ht="33" customHeight="1" thickBot="1" x14ac:dyDescent="0.25">
      <c r="A2" s="242" t="s">
        <v>14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COUNTIFS(K10:K264,"&lt;&gt;"&amp;"",B10:B264,"&lt;&gt;"&amp;"ΑΚΥΡΩΣΗ")</f>
        <v>5</v>
      </c>
    </row>
    <row r="3" spans="1:27" ht="37.5" customHeight="1" thickBot="1" x14ac:dyDescent="0.25">
      <c r="A3" s="230" t="s">
        <v>636</v>
      </c>
      <c r="B3" s="231"/>
      <c r="C3" s="231"/>
      <c r="D3" s="232"/>
      <c r="E3" s="233">
        <v>2720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COUNTIFS(L10:L264,"&lt;&gt;"&amp;"",B10:B264,"&lt;&gt;"&amp;"ΑΚΥΡΩΣΗ")</f>
        <v>5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COUNTIF(A10:A101,"&lt;&gt;"&amp;"")</f>
        <v>6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COUNTIFS(N10:N264,"&lt;&gt;"&amp;"",B10:B264,"&lt;&gt;"&amp;"ΑΚΥΡΩΣΗ")</f>
        <v>5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SUMIF(G10:G100,"&lt;&gt;"&amp;"")</f>
        <v>3170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COUNTIFS(O10:O264,"&lt;&gt;"&amp;"",B10:B264,"&lt;&gt;"&amp;"ΑΚΥΡΩΣΗ")</f>
        <v>5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SUMIF(B10:B100,"&lt;&gt;"&amp;"ΑΚΥΡΩΣΗ",G10:G100)</f>
        <v>1850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W6" s="93" t="s">
        <v>70</v>
      </c>
      <c r="X6" s="93">
        <f>COUNTIFS(B10:B264,"&lt;&gt;"&amp;"",B10:B264,"&lt;&gt;"&amp;"ΑΚΥΡΩΣΗ")</f>
        <v>5</v>
      </c>
    </row>
    <row r="7" spans="1:27" ht="54" customHeight="1" thickBot="1" x14ac:dyDescent="0.25">
      <c r="A7" s="238" t="s">
        <v>63</v>
      </c>
      <c r="B7" s="239"/>
      <c r="C7" s="239"/>
      <c r="D7" s="240"/>
      <c r="E7" s="233">
        <f>E3-E6</f>
        <v>870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SUMIFS(G10:G264,K10:K264,"&lt;&gt;"&amp;"",B10:B264,"&lt;&gt;"&amp;"ΑΚΥΡΩΣΗ")</f>
        <v>1850</v>
      </c>
    </row>
    <row r="8" spans="1:27" ht="26.25" thickBot="1" x14ac:dyDescent="0.25">
      <c r="W8" s="94" t="s">
        <v>75</v>
      </c>
      <c r="X8" s="93">
        <f>SUMIFS(G10:G264,N10:N264,"&lt;&gt;"&amp;"",B10:B264,"&lt;&gt;"&amp;"ΑΚΥΡΩΣΗ")</f>
        <v>1850</v>
      </c>
    </row>
    <row r="9" spans="1:27" ht="105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SUMIFS(G10:G264,O10:O264,"&lt;&gt;"&amp;"",B10:B264,"&lt;&gt;"&amp;"ΑΚΥΡΩΣΗ")</f>
        <v>1850</v>
      </c>
    </row>
    <row r="10" spans="1:27" ht="39" thickBot="1" x14ac:dyDescent="0.25">
      <c r="A10" s="157">
        <v>1</v>
      </c>
      <c r="B10" s="168" t="s">
        <v>706</v>
      </c>
      <c r="C10" s="157" t="s">
        <v>472</v>
      </c>
      <c r="D10" s="157" t="s">
        <v>478</v>
      </c>
      <c r="E10" s="157" t="s">
        <v>479</v>
      </c>
      <c r="F10" s="158">
        <v>35333</v>
      </c>
      <c r="G10" s="157">
        <v>0</v>
      </c>
      <c r="H10" s="157"/>
      <c r="I10" s="159" t="s">
        <v>480</v>
      </c>
      <c r="J10" s="157" t="s">
        <v>64</v>
      </c>
      <c r="K10" s="158">
        <v>35333</v>
      </c>
      <c r="L10" s="158">
        <v>35333</v>
      </c>
      <c r="M10" s="158">
        <v>35333</v>
      </c>
      <c r="N10" s="158">
        <v>35755</v>
      </c>
      <c r="O10" s="158">
        <v>35333</v>
      </c>
      <c r="P10" s="158">
        <v>36451</v>
      </c>
      <c r="Q10" s="158">
        <v>36837</v>
      </c>
      <c r="R10" s="157">
        <v>0</v>
      </c>
      <c r="S10" s="167" t="s">
        <v>733</v>
      </c>
      <c r="T10" s="159"/>
      <c r="U10" s="157"/>
      <c r="V10" s="157"/>
      <c r="W10" s="66" t="s">
        <v>90</v>
      </c>
      <c r="X10" s="93">
        <f>SUMIFS(G10:G249,P10:P249,"&lt;&gt;"&amp;"",B10:B249,"&lt;&gt;"&amp;"ΑΚΥΡΩΣΗ")</f>
        <v>1850</v>
      </c>
      <c r="AA10" s="3">
        <f>IF(R10="",(SUMIFS(G10,B10,"&lt;&gt;"&amp;"ΑΚΥΡΩΣΗ",B10,"&lt;&gt;"&amp;"ΥΠΟΒΟΛΗ ΑΙΤΗΣΗΣ")),R10)</f>
        <v>0</v>
      </c>
    </row>
    <row r="11" spans="1:27" ht="127.5" x14ac:dyDescent="0.2">
      <c r="A11" s="159">
        <v>2</v>
      </c>
      <c r="B11" s="159" t="s">
        <v>477</v>
      </c>
      <c r="C11" s="159" t="s">
        <v>472</v>
      </c>
      <c r="D11" s="159" t="s">
        <v>481</v>
      </c>
      <c r="E11" s="159" t="s">
        <v>482</v>
      </c>
      <c r="F11" s="158">
        <v>36795</v>
      </c>
      <c r="G11" s="157">
        <v>450</v>
      </c>
      <c r="H11" s="157"/>
      <c r="I11" s="157" t="s">
        <v>480</v>
      </c>
      <c r="J11" s="157" t="s">
        <v>64</v>
      </c>
      <c r="K11" s="158">
        <v>36795</v>
      </c>
      <c r="L11" s="158">
        <v>36795</v>
      </c>
      <c r="M11" s="158">
        <v>36795</v>
      </c>
      <c r="N11" s="158">
        <v>36609</v>
      </c>
      <c r="O11" s="158">
        <v>36795</v>
      </c>
      <c r="P11" s="158">
        <v>37194</v>
      </c>
      <c r="Q11" s="158">
        <v>37654</v>
      </c>
      <c r="R11" s="157">
        <v>450</v>
      </c>
      <c r="S11" s="157"/>
      <c r="T11" s="157"/>
      <c r="U11" s="157"/>
      <c r="V11" s="157"/>
      <c r="W11"/>
      <c r="X11" s="67">
        <f>COUNTIFS(P10:P249,"&lt;&gt;"&amp;"",B10:B249,"&lt;&gt;"&amp;"ΑΚΥΡΩΣΗ")</f>
        <v>5</v>
      </c>
      <c r="AA11" s="3">
        <f t="shared" ref="AA11:AA17" si="0">IF(R11="",(SUMIFS(G11,B11,"&lt;&gt;"&amp;"ΑΚΥΡΩΣΗ",B11,"&lt;&gt;"&amp;"ΥΠΟΒΟΛΗ ΑΙΤΗΣΗΣ")),R11)</f>
        <v>450</v>
      </c>
    </row>
    <row r="12" spans="1:27" ht="53.25" customHeight="1" x14ac:dyDescent="0.2">
      <c r="A12" s="157">
        <v>3</v>
      </c>
      <c r="B12" s="159" t="s">
        <v>131</v>
      </c>
      <c r="C12" s="159" t="s">
        <v>472</v>
      </c>
      <c r="D12" s="159" t="s">
        <v>483</v>
      </c>
      <c r="E12" s="159" t="s">
        <v>484</v>
      </c>
      <c r="F12" s="158">
        <v>37750</v>
      </c>
      <c r="G12" s="157">
        <v>1320</v>
      </c>
      <c r="H12" s="157" t="s">
        <v>97</v>
      </c>
      <c r="I12" s="157" t="s">
        <v>485</v>
      </c>
      <c r="J12" s="157" t="s">
        <v>99</v>
      </c>
      <c r="K12" s="158"/>
      <c r="L12" s="158"/>
      <c r="M12" s="158"/>
      <c r="N12" s="158"/>
      <c r="O12" s="158"/>
      <c r="P12" s="158"/>
      <c r="Q12" s="158"/>
      <c r="R12" s="157"/>
      <c r="S12" s="157"/>
      <c r="T12" s="159" t="s">
        <v>670</v>
      </c>
      <c r="U12" s="157"/>
      <c r="V12" s="157"/>
      <c r="W12" s="162" t="s">
        <v>558</v>
      </c>
      <c r="X12" s="102">
        <f>SUMIFS(R10:R249,P10:P249,"&lt;&gt;"&amp;"",B10:B249,"&lt;&gt;"&amp;"ΑΚΥΡΩΣΗ")</f>
        <v>1850</v>
      </c>
      <c r="AA12" s="3">
        <f t="shared" si="0"/>
        <v>0</v>
      </c>
    </row>
    <row r="13" spans="1:27" ht="38.25" x14ac:dyDescent="0.2">
      <c r="A13" s="159">
        <v>4</v>
      </c>
      <c r="B13" s="168" t="s">
        <v>706</v>
      </c>
      <c r="C13" s="159" t="s">
        <v>472</v>
      </c>
      <c r="D13" s="159" t="s">
        <v>486</v>
      </c>
      <c r="E13" s="159" t="s">
        <v>487</v>
      </c>
      <c r="F13" s="158">
        <v>39846</v>
      </c>
      <c r="G13" s="157">
        <v>450</v>
      </c>
      <c r="H13" s="157"/>
      <c r="I13" s="157" t="s">
        <v>480</v>
      </c>
      <c r="J13" s="157" t="s">
        <v>64</v>
      </c>
      <c r="K13" s="158">
        <v>39846</v>
      </c>
      <c r="L13" s="158">
        <v>39846</v>
      </c>
      <c r="M13" s="158">
        <v>39846</v>
      </c>
      <c r="N13" s="158">
        <v>39846</v>
      </c>
      <c r="O13" s="158">
        <v>39846</v>
      </c>
      <c r="P13" s="158">
        <v>41745</v>
      </c>
      <c r="Q13" s="158">
        <v>37957</v>
      </c>
      <c r="R13" s="157">
        <v>450</v>
      </c>
      <c r="S13" s="167" t="s">
        <v>732</v>
      </c>
      <c r="T13" s="157"/>
      <c r="U13" s="157"/>
      <c r="V13" s="157"/>
      <c r="W13" s="150"/>
      <c r="X13" s="102">
        <f>COUNTIFS(Q10:Q249,"&lt;&gt;"&amp;"",B10:B249,"&lt;&gt;"&amp;"ΑΚΥΡΩΣΗ")</f>
        <v>4</v>
      </c>
      <c r="AA13" s="3">
        <f t="shared" si="0"/>
        <v>450</v>
      </c>
    </row>
    <row r="14" spans="1:27" ht="63.75" x14ac:dyDescent="0.2">
      <c r="A14" s="159">
        <v>5</v>
      </c>
      <c r="B14" s="159" t="s">
        <v>707</v>
      </c>
      <c r="C14" s="159" t="s">
        <v>472</v>
      </c>
      <c r="D14" s="159" t="s">
        <v>486</v>
      </c>
      <c r="E14" s="159" t="s">
        <v>710</v>
      </c>
      <c r="F14" s="160">
        <v>40981</v>
      </c>
      <c r="G14" s="157">
        <v>450</v>
      </c>
      <c r="H14" s="159" t="s">
        <v>97</v>
      </c>
      <c r="I14" s="159" t="s">
        <v>711</v>
      </c>
      <c r="J14" s="159" t="s">
        <v>64</v>
      </c>
      <c r="K14" s="160">
        <v>41095</v>
      </c>
      <c r="L14" s="160">
        <v>41113</v>
      </c>
      <c r="M14" s="160">
        <v>41113</v>
      </c>
      <c r="N14" s="124">
        <v>43873</v>
      </c>
      <c r="O14" s="160">
        <v>41673</v>
      </c>
      <c r="P14" s="160">
        <v>41745</v>
      </c>
      <c r="Q14" s="157"/>
      <c r="R14" s="157">
        <v>450</v>
      </c>
      <c r="S14" s="157"/>
      <c r="T14" s="157"/>
      <c r="U14" s="157"/>
      <c r="V14" s="157"/>
      <c r="W14" s="150"/>
      <c r="X14" s="102"/>
      <c r="AA14" s="3">
        <f t="shared" si="0"/>
        <v>450</v>
      </c>
    </row>
    <row r="15" spans="1:27" ht="25.5" x14ac:dyDescent="0.2">
      <c r="A15" s="159">
        <v>6</v>
      </c>
      <c r="B15" s="170" t="s">
        <v>705</v>
      </c>
      <c r="C15" s="159" t="s">
        <v>472</v>
      </c>
      <c r="D15" s="159" t="s">
        <v>478</v>
      </c>
      <c r="E15" s="159" t="s">
        <v>712</v>
      </c>
      <c r="F15" s="160">
        <v>42387</v>
      </c>
      <c r="G15" s="157">
        <v>500</v>
      </c>
      <c r="H15" s="159" t="s">
        <v>97</v>
      </c>
      <c r="I15" s="159" t="s">
        <v>713</v>
      </c>
      <c r="J15" s="159" t="s">
        <v>64</v>
      </c>
      <c r="K15" s="160">
        <v>42424</v>
      </c>
      <c r="L15" s="160">
        <v>43090</v>
      </c>
      <c r="M15" s="160">
        <v>43090</v>
      </c>
      <c r="N15" s="124">
        <v>43852</v>
      </c>
      <c r="O15" s="160">
        <v>43656</v>
      </c>
      <c r="P15" s="124">
        <v>43936</v>
      </c>
      <c r="Q15" s="158">
        <v>44146</v>
      </c>
      <c r="R15" s="157">
        <v>500</v>
      </c>
      <c r="S15" s="157"/>
      <c r="T15" s="157"/>
      <c r="U15" s="157"/>
      <c r="V15" s="157"/>
      <c r="W15"/>
      <c r="X15"/>
      <c r="AA15" s="3">
        <f t="shared" si="0"/>
        <v>500</v>
      </c>
    </row>
    <row r="16" spans="1:27" x14ac:dyDescent="0.2">
      <c r="W16"/>
      <c r="X16"/>
      <c r="AA16" s="3">
        <f t="shared" si="0"/>
        <v>0</v>
      </c>
    </row>
    <row r="17" spans="23:27" x14ac:dyDescent="0.2">
      <c r="W17"/>
      <c r="X17"/>
      <c r="AA17" s="3">
        <f t="shared" si="0"/>
        <v>0</v>
      </c>
    </row>
  </sheetData>
  <mergeCells count="12">
    <mergeCell ref="E7:M7"/>
    <mergeCell ref="A1:M1"/>
    <mergeCell ref="A2:M2"/>
    <mergeCell ref="A3:D3"/>
    <mergeCell ref="A7:D7"/>
    <mergeCell ref="A6:D6"/>
    <mergeCell ref="A5:D5"/>
    <mergeCell ref="A4:D4"/>
    <mergeCell ref="E3:M3"/>
    <mergeCell ref="E4:M4"/>
    <mergeCell ref="E5:M5"/>
    <mergeCell ref="E6:M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fitToHeight="0" orientation="landscape" horizontalDpi="200" verticalDpi="200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view="pageBreakPreview" zoomScale="60" zoomScaleNormal="50" workbookViewId="0">
      <selection activeCell="D16" sqref="D16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36.42578125" style="2" customWidth="1"/>
    <col min="5" max="5" width="20.42578125" style="2" customWidth="1"/>
    <col min="6" max="6" width="14.85546875" style="3" customWidth="1"/>
    <col min="7" max="7" width="10" style="3" customWidth="1"/>
    <col min="8" max="8" width="16.28515625" style="3" customWidth="1"/>
    <col min="9" max="9" width="21.140625" style="3" customWidth="1"/>
    <col min="10" max="10" width="14.140625" style="3" customWidth="1"/>
    <col min="11" max="12" width="16.28515625" style="3" customWidth="1"/>
    <col min="13" max="13" width="15.85546875" style="3" customWidth="1"/>
    <col min="14" max="14" width="17.28515625" style="3" customWidth="1"/>
    <col min="15" max="15" width="15" style="3" customWidth="1"/>
    <col min="16" max="16" width="15.5703125" style="3" customWidth="1"/>
    <col min="17" max="17" width="17.140625" style="3" customWidth="1"/>
    <col min="18" max="18" width="13.5703125" style="3" customWidth="1"/>
    <col min="19" max="19" width="35.42578125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0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COUNTIF(A10:A131,"&lt;&gt;"&amp;"")</f>
        <v>2</v>
      </c>
    </row>
    <row r="2" spans="1:27" ht="33" customHeight="1" thickBot="1" x14ac:dyDescent="0.25">
      <c r="A2" s="242" t="s">
        <v>16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COUNTIFS(K10:K245,"&lt;&gt;"&amp;"",B10:B245,"&lt;&gt;"&amp;"ΑΚΥΡΩΣΗ")</f>
        <v>2</v>
      </c>
    </row>
    <row r="3" spans="1:27" ht="37.5" customHeight="1" thickBot="1" x14ac:dyDescent="0.25">
      <c r="A3" s="230" t="s">
        <v>62</v>
      </c>
      <c r="B3" s="231"/>
      <c r="C3" s="231"/>
      <c r="D3" s="232"/>
      <c r="E3" s="233">
        <v>670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COUNTIFS(L10:L245,"&lt;&gt;"&amp;"",B10:B245,"&lt;&gt;"&amp;"ΑΚΥΡΩΣΗ")</f>
        <v>2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COUNTIF(A10:A131,"&lt;&gt;"&amp;"")</f>
        <v>2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COUNTIFS(N10:N245,"&lt;&gt;"&amp;"",B10:B245,"&lt;&gt;"&amp;"ΑΚΥΡΩΣΗ")</f>
        <v>2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SUMIF(G10:G131,"&lt;&gt;"&amp;"")</f>
        <v>665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COUNTIFS(O10:O245,"&lt;&gt;"&amp;"",B10:B245,"&lt;&gt;"&amp;"ΑΚΥΡΩΣΗ")</f>
        <v>2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SUM(AA10:AA75)</f>
        <v>665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P6" s="131"/>
      <c r="Q6" s="131"/>
      <c r="W6" s="93" t="s">
        <v>70</v>
      </c>
      <c r="X6" s="93">
        <f>COUNTIFS(B10:B245,"&lt;&gt;"&amp;"",B10:B245,"&lt;&gt;"&amp;"ΑΚΥΡΩΣΗ")</f>
        <v>2</v>
      </c>
    </row>
    <row r="7" spans="1:27" ht="54" customHeight="1" thickBot="1" x14ac:dyDescent="0.25">
      <c r="A7" s="238" t="s">
        <v>63</v>
      </c>
      <c r="B7" s="239"/>
      <c r="C7" s="239"/>
      <c r="D7" s="240"/>
      <c r="E7" s="245">
        <v>5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SUMIFS(G10:G245,K10:K245,"&lt;&gt;"&amp;"",B10:B245,"&lt;&gt;"&amp;"ΑΚΥΡΩΣΗ")</f>
        <v>665</v>
      </c>
    </row>
    <row r="8" spans="1:27" ht="26.25" thickBot="1" x14ac:dyDescent="0.25">
      <c r="W8" s="94" t="s">
        <v>75</v>
      </c>
      <c r="X8" s="94">
        <f>SUMIFS(G10:G246,N10:N246,"&lt;&gt;"&amp;"",B10:B246,"&lt;&gt;"&amp;"ΑΚΥΡΩΣΗ")</f>
        <v>665</v>
      </c>
    </row>
    <row r="9" spans="1:27" ht="90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SUMIFS(G10:G249,O10:O249,"&lt;&gt;"&amp;"",B10:B249,"&lt;&gt;"&amp;"ΑΚΥΡΩΣΗ")</f>
        <v>665</v>
      </c>
    </row>
    <row r="10" spans="1:27" ht="112.5" customHeight="1" thickBot="1" x14ac:dyDescent="0.25">
      <c r="A10" s="102">
        <v>1</v>
      </c>
      <c r="B10" s="104" t="s">
        <v>477</v>
      </c>
      <c r="C10" s="104" t="s">
        <v>472</v>
      </c>
      <c r="D10" s="104" t="s">
        <v>486</v>
      </c>
      <c r="E10" s="104" t="s">
        <v>647</v>
      </c>
      <c r="F10" s="124">
        <v>39609</v>
      </c>
      <c r="G10" s="102">
        <v>500</v>
      </c>
      <c r="H10" s="102"/>
      <c r="I10" s="104" t="s">
        <v>480</v>
      </c>
      <c r="J10" s="104" t="s">
        <v>64</v>
      </c>
      <c r="K10" s="124">
        <v>39609</v>
      </c>
      <c r="L10" s="124">
        <v>39609</v>
      </c>
      <c r="M10" s="124">
        <v>39609</v>
      </c>
      <c r="N10" s="124">
        <v>39609</v>
      </c>
      <c r="O10" s="124">
        <v>40402</v>
      </c>
      <c r="P10" s="124">
        <v>40500</v>
      </c>
      <c r="Q10" s="124">
        <v>37622</v>
      </c>
      <c r="R10" s="102">
        <v>500</v>
      </c>
      <c r="S10" s="102"/>
      <c r="T10" s="102"/>
      <c r="U10" s="102"/>
      <c r="V10" s="102"/>
      <c r="W10"/>
      <c r="X10" s="93">
        <f>SUMIFS(G10:G249,P10:P249,"&lt;&gt;"&amp;"",B10:B249,"&lt;&gt;"&amp;"ΑΚΥΡΩΣΗ")</f>
        <v>665</v>
      </c>
      <c r="AA10" s="3">
        <f>IF(R10="",(SUMIFS(G10,B10,"&lt;&gt;"&amp;"ΑΚΥΡΩΣΗ")),R10)</f>
        <v>500</v>
      </c>
    </row>
    <row r="11" spans="1:27" ht="63.75" x14ac:dyDescent="0.2">
      <c r="A11" s="102">
        <v>2</v>
      </c>
      <c r="B11" s="104" t="s">
        <v>477</v>
      </c>
      <c r="C11" s="104" t="s">
        <v>472</v>
      </c>
      <c r="D11" s="104" t="s">
        <v>486</v>
      </c>
      <c r="E11" s="104" t="s">
        <v>648</v>
      </c>
      <c r="F11" s="124">
        <v>39609</v>
      </c>
      <c r="G11" s="102">
        <v>165</v>
      </c>
      <c r="H11" s="102"/>
      <c r="I11" s="104" t="s">
        <v>480</v>
      </c>
      <c r="J11" s="104" t="s">
        <v>64</v>
      </c>
      <c r="K11" s="124">
        <v>39609</v>
      </c>
      <c r="L11" s="124">
        <v>39609</v>
      </c>
      <c r="M11" s="124">
        <v>39609</v>
      </c>
      <c r="N11" s="124">
        <v>39609</v>
      </c>
      <c r="O11" s="124">
        <v>39609</v>
      </c>
      <c r="P11" s="124">
        <v>40246</v>
      </c>
      <c r="Q11" s="124">
        <v>37622</v>
      </c>
      <c r="R11" s="102">
        <v>165</v>
      </c>
      <c r="S11" s="102"/>
      <c r="T11" s="102"/>
      <c r="U11" s="102"/>
      <c r="V11" s="102"/>
      <c r="W11"/>
      <c r="X11" s="67">
        <f>COUNTIFS(P10:P249,"&lt;&gt;"&amp;"",B10:B249,"&lt;&gt;"&amp;"ΑΚΥΡΩΣΗ")</f>
        <v>2</v>
      </c>
      <c r="AA11" s="3">
        <f t="shared" ref="AA11:AA54" si="0">IF(R11="",(SUMIFS(G11,B11,"&lt;&gt;"&amp;"ΑΚΥΡΩΣΗ")),R11)</f>
        <v>165</v>
      </c>
    </row>
    <row r="12" spans="1:27" x14ac:dyDescent="0.2">
      <c r="A12"/>
      <c r="B12" s="99"/>
      <c r="C12" s="99"/>
      <c r="D12" s="99"/>
      <c r="E12" s="99"/>
      <c r="F12" s="123"/>
      <c r="G12"/>
      <c r="H12"/>
      <c r="I12" s="99"/>
      <c r="J12" s="99"/>
      <c r="K12" s="123"/>
      <c r="L12" s="123"/>
      <c r="M12" s="123"/>
      <c r="N12" s="123"/>
      <c r="O12" s="123"/>
      <c r="P12" s="123"/>
      <c r="Q12" s="123"/>
      <c r="R12"/>
      <c r="S12"/>
      <c r="T12"/>
      <c r="U12"/>
      <c r="V12"/>
      <c r="W12"/>
      <c r="X12" s="102">
        <f>SUMIFS(R10:R249,P10:P249,"&lt;&gt;"&amp;"",B10:B249,"&lt;&gt;"&amp;"ΑΚΥΡΩΣΗ")</f>
        <v>665</v>
      </c>
      <c r="AA12" s="3">
        <f t="shared" si="0"/>
        <v>0</v>
      </c>
    </row>
    <row r="13" spans="1:27" x14ac:dyDescent="0.2">
      <c r="A13"/>
      <c r="B13" s="99"/>
      <c r="C13" s="99"/>
      <c r="D13" s="99"/>
      <c r="E13" s="99"/>
      <c r="F13" s="123"/>
      <c r="G13"/>
      <c r="H13"/>
      <c r="I13" s="99"/>
      <c r="J13" s="99"/>
      <c r="K13" s="123"/>
      <c r="L13" s="123"/>
      <c r="M13" s="123"/>
      <c r="N13" s="123"/>
      <c r="O13" s="123"/>
      <c r="P13" s="123"/>
      <c r="Q13" s="123"/>
      <c r="R13"/>
      <c r="S13"/>
      <c r="T13"/>
      <c r="U13"/>
      <c r="V13"/>
      <c r="W13" s="102"/>
      <c r="X13" s="102">
        <f>COUNTIFS(Q10:Q249,"&lt;&gt;"&amp;"",B10:B249,"&lt;&gt;"&amp;"ΑΚΥΡΩΣΗ")</f>
        <v>2</v>
      </c>
      <c r="AA13" s="3">
        <f t="shared" si="0"/>
        <v>0</v>
      </c>
    </row>
    <row r="14" spans="1:27" x14ac:dyDescent="0.2">
      <c r="A14"/>
      <c r="B14" s="99"/>
      <c r="C14" s="99"/>
      <c r="D14" s="99"/>
      <c r="E14" s="99"/>
      <c r="F14" s="123"/>
      <c r="G14"/>
      <c r="H14"/>
      <c r="I14" s="99"/>
      <c r="J14" s="99"/>
      <c r="K14" s="123"/>
      <c r="L14" s="123"/>
      <c r="M14" s="123"/>
      <c r="N14" s="123"/>
      <c r="O14" s="123"/>
      <c r="P14" s="123"/>
      <c r="Q14" s="123"/>
      <c r="R14"/>
      <c r="S14"/>
      <c r="T14"/>
      <c r="U14"/>
      <c r="V14"/>
      <c r="W14" s="102"/>
      <c r="X14" s="102"/>
      <c r="AA14" s="3">
        <f t="shared" si="0"/>
        <v>0</v>
      </c>
    </row>
    <row r="15" spans="1:27" x14ac:dyDescent="0.2">
      <c r="A15"/>
      <c r="B15" s="99"/>
      <c r="C15" s="99"/>
      <c r="D15" s="99"/>
      <c r="E15" s="99"/>
      <c r="F15" s="123"/>
      <c r="G15"/>
      <c r="H15"/>
      <c r="I15" s="99"/>
      <c r="J15" s="99"/>
      <c r="K15" s="123"/>
      <c r="L15" s="123"/>
      <c r="M15" s="123"/>
      <c r="N15" s="123"/>
      <c r="O15" s="123"/>
      <c r="P15" s="123"/>
      <c r="Q15" s="123"/>
      <c r="R15"/>
      <c r="S15"/>
      <c r="T15"/>
      <c r="U15"/>
      <c r="V15"/>
      <c r="W15"/>
      <c r="X15"/>
      <c r="AA15" s="3">
        <f t="shared" si="0"/>
        <v>0</v>
      </c>
    </row>
    <row r="16" spans="1:27" x14ac:dyDescent="0.2">
      <c r="A16"/>
      <c r="B16" s="99"/>
      <c r="C16" s="99"/>
      <c r="D16" s="99"/>
      <c r="E16" s="99"/>
      <c r="F16" s="123"/>
      <c r="G16"/>
      <c r="H16"/>
      <c r="I16" s="99"/>
      <c r="J16" s="99"/>
      <c r="K16" s="123"/>
      <c r="L16" s="123"/>
      <c r="M16" s="123"/>
      <c r="N16" s="123"/>
      <c r="O16" s="123"/>
      <c r="P16" s="123"/>
      <c r="Q16" s="123"/>
      <c r="R16"/>
      <c r="S16"/>
      <c r="T16"/>
      <c r="U16"/>
      <c r="V16"/>
      <c r="W16"/>
      <c r="X16"/>
      <c r="AA16" s="3">
        <f t="shared" si="0"/>
        <v>0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 s="99"/>
      <c r="I18" s="99"/>
      <c r="J18" s="9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AA18" s="3">
        <f t="shared" si="0"/>
        <v>0</v>
      </c>
    </row>
    <row r="19" spans="1:27" x14ac:dyDescent="0.2">
      <c r="A19"/>
      <c r="B19" s="99"/>
      <c r="C19" s="99"/>
      <c r="D19" s="99"/>
      <c r="E19" s="99"/>
      <c r="F19" s="123"/>
      <c r="G19"/>
      <c r="H19" s="99"/>
      <c r="I19" s="99"/>
      <c r="J19" s="99"/>
      <c r="K19"/>
      <c r="L19"/>
      <c r="M19"/>
      <c r="N19" s="123"/>
      <c r="O19"/>
      <c r="P19"/>
      <c r="Q19"/>
      <c r="R19"/>
      <c r="S19"/>
      <c r="T19"/>
      <c r="U19"/>
      <c r="V19"/>
      <c r="W19"/>
      <c r="X19"/>
      <c r="AA19" s="3">
        <f t="shared" si="0"/>
        <v>0</v>
      </c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  <c r="W20"/>
      <c r="X20"/>
      <c r="AA20" s="3">
        <f t="shared" si="0"/>
        <v>0</v>
      </c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  <c r="W21"/>
      <c r="X21"/>
      <c r="AA21" s="3">
        <f t="shared" si="0"/>
        <v>0</v>
      </c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  <c r="W22"/>
      <c r="X22"/>
      <c r="AA22" s="3">
        <f t="shared" si="0"/>
        <v>0</v>
      </c>
    </row>
    <row r="23" spans="1:27" x14ac:dyDescent="0.2">
      <c r="A23"/>
      <c r="B23" s="99"/>
      <c r="C23" s="99"/>
      <c r="D23" s="99"/>
      <c r="E23" s="99"/>
      <c r="F23" s="123"/>
      <c r="G23"/>
      <c r="H23"/>
      <c r="I23" s="99"/>
      <c r="J23" s="99"/>
      <c r="K23" s="123"/>
      <c r="L23" s="123"/>
      <c r="M23" s="123"/>
      <c r="N23" s="123"/>
      <c r="O23" s="123"/>
      <c r="P23" s="123"/>
      <c r="Q23" s="123"/>
      <c r="R23"/>
      <c r="S23"/>
      <c r="T23"/>
      <c r="U23"/>
      <c r="V23"/>
      <c r="W23"/>
      <c r="X23"/>
      <c r="AA23" s="3">
        <f t="shared" si="0"/>
        <v>0</v>
      </c>
    </row>
    <row r="24" spans="1:27" x14ac:dyDescent="0.2">
      <c r="A24"/>
      <c r="B24" s="99"/>
      <c r="C24" s="99"/>
      <c r="D24" s="99"/>
      <c r="E24" s="99"/>
      <c r="F24" s="123"/>
      <c r="G24"/>
      <c r="H24"/>
      <c r="I24" s="99"/>
      <c r="J24" s="99"/>
      <c r="K24" s="123"/>
      <c r="L24" s="123"/>
      <c r="M24" s="123"/>
      <c r="N24" s="123"/>
      <c r="O24" s="123"/>
      <c r="P24" s="123"/>
      <c r="Q24" s="123"/>
      <c r="R24"/>
      <c r="S24"/>
      <c r="T24"/>
      <c r="U24"/>
      <c r="V24"/>
      <c r="W24"/>
      <c r="X24"/>
      <c r="AA24" s="3">
        <f t="shared" si="0"/>
        <v>0</v>
      </c>
    </row>
    <row r="25" spans="1:27" x14ac:dyDescent="0.2">
      <c r="A25"/>
      <c r="B25" s="99"/>
      <c r="C25" s="99"/>
      <c r="D25" s="99"/>
      <c r="E25" s="99"/>
      <c r="F25" s="123"/>
      <c r="G25"/>
      <c r="H25"/>
      <c r="I25" s="99"/>
      <c r="J25" s="99"/>
      <c r="K25" s="123"/>
      <c r="L25" s="123"/>
      <c r="M25" s="123"/>
      <c r="N25" s="123"/>
      <c r="O25" s="123"/>
      <c r="P25" s="123"/>
      <c r="Q25" s="123"/>
      <c r="R25"/>
      <c r="S25"/>
      <c r="T25"/>
      <c r="U25"/>
      <c r="V25"/>
      <c r="W25"/>
      <c r="X25"/>
      <c r="AA25" s="3">
        <f t="shared" si="0"/>
        <v>0</v>
      </c>
    </row>
    <row r="26" spans="1:27" x14ac:dyDescent="0.2">
      <c r="A26"/>
      <c r="B26" s="99"/>
      <c r="C26" s="99"/>
      <c r="D26" s="99"/>
      <c r="E26" s="99"/>
      <c r="F26" s="123"/>
      <c r="G26"/>
      <c r="H26"/>
      <c r="I26" s="99"/>
      <c r="J26" s="99"/>
      <c r="K26" s="123"/>
      <c r="L26" s="123"/>
      <c r="M26" s="123"/>
      <c r="N26" s="123"/>
      <c r="O26" s="123"/>
      <c r="P26" s="123"/>
      <c r="Q26" s="123"/>
      <c r="R26"/>
      <c r="S26"/>
      <c r="T26"/>
      <c r="U26"/>
      <c r="V26"/>
      <c r="W26"/>
      <c r="X26"/>
      <c r="AA26" s="3">
        <f t="shared" si="0"/>
        <v>0</v>
      </c>
    </row>
    <row r="27" spans="1:27" x14ac:dyDescent="0.2">
      <c r="A27"/>
      <c r="B27" s="99"/>
      <c r="C27" s="99"/>
      <c r="D27" s="99"/>
      <c r="E27" s="99"/>
      <c r="F27" s="123"/>
      <c r="G27"/>
      <c r="H27"/>
      <c r="I27" s="99"/>
      <c r="J27" s="99"/>
      <c r="K27" s="123"/>
      <c r="L27" s="123"/>
      <c r="M27" s="123"/>
      <c r="N27" s="123"/>
      <c r="O27" s="123"/>
      <c r="P27" s="123"/>
      <c r="Q27" s="123"/>
      <c r="R27"/>
      <c r="S27"/>
      <c r="T27"/>
      <c r="U27"/>
      <c r="V27"/>
      <c r="W27"/>
      <c r="X27"/>
      <c r="AA27" s="3">
        <f t="shared" si="0"/>
        <v>0</v>
      </c>
    </row>
    <row r="28" spans="1:27" x14ac:dyDescent="0.2">
      <c r="A28"/>
      <c r="B28" s="99"/>
      <c r="C28" s="99"/>
      <c r="D28" s="99"/>
      <c r="E28" s="99"/>
      <c r="F28" s="123"/>
      <c r="G28"/>
      <c r="H28"/>
      <c r="I28" s="99"/>
      <c r="J28" s="99"/>
      <c r="K28" s="123"/>
      <c r="L28" s="123"/>
      <c r="M28" s="123"/>
      <c r="N28" s="123"/>
      <c r="O28" s="123"/>
      <c r="P28" s="123"/>
      <c r="Q28" s="123"/>
      <c r="R28"/>
      <c r="S28"/>
      <c r="T28"/>
      <c r="U28"/>
      <c r="V28"/>
      <c r="W28"/>
      <c r="X28"/>
      <c r="AA28" s="3">
        <f t="shared" si="0"/>
        <v>0</v>
      </c>
    </row>
    <row r="29" spans="1:27" x14ac:dyDescent="0.2">
      <c r="A29"/>
      <c r="B29" s="99"/>
      <c r="C29" s="99"/>
      <c r="D29" s="99"/>
      <c r="E29" s="99"/>
      <c r="F29" s="123"/>
      <c r="G29"/>
      <c r="H29"/>
      <c r="I29" s="99"/>
      <c r="J29" s="99"/>
      <c r="K29" s="123"/>
      <c r="L29" s="123"/>
      <c r="M29" s="123"/>
      <c r="N29" s="123"/>
      <c r="O29" s="123"/>
      <c r="P29" s="123"/>
      <c r="Q29" s="123"/>
      <c r="R29"/>
      <c r="S29"/>
      <c r="T29"/>
      <c r="U29"/>
      <c r="V29"/>
      <c r="W29"/>
      <c r="X29"/>
      <c r="AA29" s="3">
        <f t="shared" si="0"/>
        <v>0</v>
      </c>
    </row>
    <row r="30" spans="1:27" x14ac:dyDescent="0.2">
      <c r="A30"/>
      <c r="B30" s="99"/>
      <c r="C30" s="99"/>
      <c r="D30" s="99"/>
      <c r="E30" s="99"/>
      <c r="F30" s="123"/>
      <c r="G30"/>
      <c r="H30"/>
      <c r="I30" s="99"/>
      <c r="J30" s="99"/>
      <c r="K30" s="123"/>
      <c r="L30" s="123"/>
      <c r="M30" s="123"/>
      <c r="N30" s="123"/>
      <c r="O30" s="123"/>
      <c r="P30" s="123"/>
      <c r="Q30" s="123"/>
      <c r="R30"/>
      <c r="S30"/>
      <c r="T30"/>
      <c r="U30"/>
      <c r="V30"/>
      <c r="W30"/>
      <c r="X30"/>
      <c r="AA30" s="3">
        <f t="shared" si="0"/>
        <v>0</v>
      </c>
    </row>
    <row r="31" spans="1:27" x14ac:dyDescent="0.2">
      <c r="A31"/>
      <c r="B31" s="99"/>
      <c r="C31" s="99"/>
      <c r="D31" s="99"/>
      <c r="E31" s="99"/>
      <c r="F31" s="123"/>
      <c r="G31"/>
      <c r="H31"/>
      <c r="I31" s="99"/>
      <c r="J31" s="99"/>
      <c r="K31" s="123"/>
      <c r="L31" s="123"/>
      <c r="M31" s="123"/>
      <c r="N31" s="123"/>
      <c r="O31" s="123"/>
      <c r="P31" s="123"/>
      <c r="Q31" s="123"/>
      <c r="R31"/>
      <c r="S31"/>
      <c r="T31"/>
      <c r="U31"/>
      <c r="V31"/>
      <c r="W31"/>
      <c r="X31"/>
      <c r="AA31" s="3">
        <f t="shared" si="0"/>
        <v>0</v>
      </c>
    </row>
    <row r="32" spans="1:27" x14ac:dyDescent="0.2">
      <c r="A32"/>
      <c r="B32" s="99"/>
      <c r="C32" s="99"/>
      <c r="D32" s="99"/>
      <c r="E32" s="99"/>
      <c r="F32" s="123"/>
      <c r="G32"/>
      <c r="H32"/>
      <c r="I32" s="99"/>
      <c r="J32" s="99"/>
      <c r="K32" s="123"/>
      <c r="L32" s="123"/>
      <c r="M32" s="123"/>
      <c r="N32" s="123"/>
      <c r="O32" s="123"/>
      <c r="P32" s="123"/>
      <c r="Q32" s="123"/>
      <c r="R32"/>
      <c r="S32"/>
      <c r="T32"/>
      <c r="U32"/>
      <c r="V32"/>
      <c r="W32"/>
      <c r="X32"/>
      <c r="AA32" s="3">
        <f t="shared" si="0"/>
        <v>0</v>
      </c>
    </row>
    <row r="33" spans="1:27" x14ac:dyDescent="0.2">
      <c r="A33"/>
      <c r="B33" s="99"/>
      <c r="C33" s="99"/>
      <c r="D33" s="99"/>
      <c r="E33" s="99"/>
      <c r="F33" s="123"/>
      <c r="G33"/>
      <c r="H33"/>
      <c r="I33" s="99"/>
      <c r="J33" s="99"/>
      <c r="K33" s="123"/>
      <c r="L33" s="123"/>
      <c r="M33" s="123"/>
      <c r="N33" s="123"/>
      <c r="O33" s="123"/>
      <c r="P33" s="123"/>
      <c r="Q33" s="123"/>
      <c r="R33"/>
      <c r="S33"/>
      <c r="T33"/>
      <c r="U33"/>
      <c r="V33"/>
      <c r="W33"/>
      <c r="X33"/>
      <c r="AA33" s="3">
        <f t="shared" si="0"/>
        <v>0</v>
      </c>
    </row>
    <row r="34" spans="1:27" x14ac:dyDescent="0.2">
      <c r="A34"/>
      <c r="B34" s="99"/>
      <c r="C34" s="99"/>
      <c r="D34" s="99"/>
      <c r="E34" s="99"/>
      <c r="F34" s="123"/>
      <c r="G34"/>
      <c r="H34"/>
      <c r="I34" s="99"/>
      <c r="J34" s="99"/>
      <c r="K34" s="123"/>
      <c r="L34" s="123"/>
      <c r="M34" s="123"/>
      <c r="N34" s="123"/>
      <c r="O34" s="123"/>
      <c r="P34" s="123"/>
      <c r="Q34" s="123"/>
      <c r="R34"/>
      <c r="S34"/>
      <c r="T34"/>
      <c r="U34"/>
      <c r="V34"/>
      <c r="W34"/>
      <c r="X34"/>
      <c r="AA34" s="3">
        <f t="shared" si="0"/>
        <v>0</v>
      </c>
    </row>
    <row r="35" spans="1:27" x14ac:dyDescent="0.2">
      <c r="A35"/>
      <c r="B35" s="99"/>
      <c r="C35" s="99"/>
      <c r="D35" s="99"/>
      <c r="E35" s="99"/>
      <c r="F35" s="123"/>
      <c r="G35"/>
      <c r="H35"/>
      <c r="I35" s="99"/>
      <c r="J35" s="99"/>
      <c r="K35" s="123"/>
      <c r="L35" s="123"/>
      <c r="M35" s="123"/>
      <c r="N35" s="123"/>
      <c r="O35" s="123"/>
      <c r="P35" s="123"/>
      <c r="Q35" s="123"/>
      <c r="R35"/>
      <c r="S35"/>
      <c r="T35"/>
      <c r="U35"/>
      <c r="V35"/>
      <c r="W35"/>
      <c r="X35"/>
      <c r="AA35" s="3">
        <f t="shared" si="0"/>
        <v>0</v>
      </c>
    </row>
    <row r="36" spans="1:27" x14ac:dyDescent="0.2">
      <c r="A36"/>
      <c r="B36" s="99"/>
      <c r="C36" s="99"/>
      <c r="D36" s="99"/>
      <c r="E36" s="99"/>
      <c r="F36" s="123"/>
      <c r="G36"/>
      <c r="H36"/>
      <c r="I36" s="99"/>
      <c r="J36" s="99"/>
      <c r="K36" s="123"/>
      <c r="L36" s="123"/>
      <c r="M36" s="123"/>
      <c r="N36" s="123"/>
      <c r="O36" s="123"/>
      <c r="P36" s="123"/>
      <c r="Q36" s="123"/>
      <c r="R36"/>
      <c r="S36"/>
      <c r="T36"/>
      <c r="U36"/>
      <c r="V36"/>
      <c r="W36"/>
      <c r="X36"/>
      <c r="AA36" s="3">
        <f t="shared" si="0"/>
        <v>0</v>
      </c>
    </row>
    <row r="37" spans="1:27" x14ac:dyDescent="0.2">
      <c r="A37"/>
      <c r="B37" s="99"/>
      <c r="C37" s="99"/>
      <c r="D37" s="99"/>
      <c r="E37" s="99"/>
      <c r="F37" s="123"/>
      <c r="G37"/>
      <c r="H37"/>
      <c r="I37" s="99"/>
      <c r="J37" s="99"/>
      <c r="K37" s="123"/>
      <c r="L37" s="123"/>
      <c r="M37" s="123"/>
      <c r="N37" s="123"/>
      <c r="O37" s="123"/>
      <c r="P37" s="123"/>
      <c r="Q37" s="123"/>
      <c r="R37"/>
      <c r="S37"/>
      <c r="T37"/>
      <c r="U37"/>
      <c r="V37"/>
      <c r="W37"/>
      <c r="X37"/>
      <c r="AA37" s="3">
        <f t="shared" si="0"/>
        <v>0</v>
      </c>
    </row>
    <row r="38" spans="1:27" x14ac:dyDescent="0.2">
      <c r="A38"/>
      <c r="B38" s="99"/>
      <c r="C38" s="99"/>
      <c r="D38" s="99"/>
      <c r="E38" s="99"/>
      <c r="F38" s="123"/>
      <c r="G38"/>
      <c r="H38"/>
      <c r="I38" s="99"/>
      <c r="J38" s="99"/>
      <c r="K38" s="123"/>
      <c r="L38" s="123"/>
      <c r="M38" s="123"/>
      <c r="N38" s="123"/>
      <c r="O38" s="123"/>
      <c r="P38" s="123"/>
      <c r="Q38" s="123"/>
      <c r="R38"/>
      <c r="S38"/>
      <c r="T38"/>
      <c r="U38"/>
      <c r="V38"/>
      <c r="W38"/>
      <c r="X38"/>
      <c r="AA38" s="3">
        <f t="shared" si="0"/>
        <v>0</v>
      </c>
    </row>
    <row r="39" spans="1:27" x14ac:dyDescent="0.2">
      <c r="A39"/>
      <c r="B39" s="99"/>
      <c r="C39" s="99"/>
      <c r="D39" s="99"/>
      <c r="E39" s="99"/>
      <c r="F39" s="123"/>
      <c r="G39"/>
      <c r="H39" s="99"/>
      <c r="I39" s="99"/>
      <c r="J39" s="99"/>
      <c r="K39"/>
      <c r="L39"/>
      <c r="M39"/>
      <c r="N39" s="123"/>
      <c r="O39"/>
      <c r="P39"/>
      <c r="Q39"/>
      <c r="R39"/>
      <c r="S39"/>
      <c r="T39"/>
      <c r="U39"/>
      <c r="V39"/>
      <c r="W39"/>
      <c r="X39"/>
      <c r="AA39" s="3">
        <f t="shared" si="0"/>
        <v>0</v>
      </c>
    </row>
    <row r="40" spans="1:27" x14ac:dyDescent="0.2">
      <c r="A40"/>
      <c r="B40" s="99"/>
      <c r="C40" s="99"/>
      <c r="D40" s="99"/>
      <c r="E40" s="99"/>
      <c r="F40" s="123"/>
      <c r="G40"/>
      <c r="H40" s="99"/>
      <c r="I40" s="99"/>
      <c r="J40" s="9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AA40" s="3">
        <f t="shared" si="0"/>
        <v>0</v>
      </c>
    </row>
    <row r="41" spans="1:27" x14ac:dyDescent="0.2">
      <c r="A41"/>
      <c r="B41" s="99"/>
      <c r="C41" s="99"/>
      <c r="D41" s="99"/>
      <c r="E41" s="99"/>
      <c r="F41" s="123"/>
      <c r="G41"/>
      <c r="H41" s="99"/>
      <c r="I41" s="99"/>
      <c r="J41" s="99"/>
      <c r="K41"/>
      <c r="L41"/>
      <c r="M41"/>
      <c r="N41" s="123"/>
      <c r="O41"/>
      <c r="P41"/>
      <c r="Q41"/>
      <c r="R41"/>
      <c r="S41"/>
      <c r="T41"/>
      <c r="U41"/>
      <c r="V41"/>
      <c r="W41"/>
      <c r="X41"/>
      <c r="AA41" s="3">
        <f t="shared" si="0"/>
        <v>0</v>
      </c>
    </row>
    <row r="42" spans="1:27" x14ac:dyDescent="0.2">
      <c r="A42"/>
      <c r="B42" s="99"/>
      <c r="C42" s="99"/>
      <c r="D42" s="99"/>
      <c r="E42" s="99"/>
      <c r="F42" s="123"/>
      <c r="G42"/>
      <c r="H42"/>
      <c r="I42" s="99"/>
      <c r="J42" s="99"/>
      <c r="K42" s="123"/>
      <c r="L42" s="123"/>
      <c r="M42" s="123"/>
      <c r="N42" s="123"/>
      <c r="O42" s="123"/>
      <c r="P42" s="123"/>
      <c r="Q42" s="123"/>
      <c r="R42"/>
      <c r="S42"/>
      <c r="T42"/>
      <c r="U42"/>
      <c r="V42"/>
      <c r="W42"/>
      <c r="X42"/>
      <c r="AA42" s="3">
        <f t="shared" si="0"/>
        <v>0</v>
      </c>
    </row>
    <row r="43" spans="1:27" x14ac:dyDescent="0.2">
      <c r="A43"/>
      <c r="B43" s="99"/>
      <c r="C43" s="99"/>
      <c r="D43" s="99"/>
      <c r="E43" s="99"/>
      <c r="F43" s="123"/>
      <c r="G43"/>
      <c r="H43"/>
      <c r="I43" s="99"/>
      <c r="J43" s="99"/>
      <c r="K43" s="123"/>
      <c r="L43" s="123"/>
      <c r="M43" s="123"/>
      <c r="N43" s="123"/>
      <c r="O43" s="123"/>
      <c r="P43" s="123"/>
      <c r="Q43" s="123"/>
      <c r="R43"/>
      <c r="S43"/>
      <c r="T43"/>
      <c r="U43"/>
      <c r="V43"/>
      <c r="W43"/>
      <c r="X43"/>
      <c r="AA43" s="3">
        <f t="shared" si="0"/>
        <v>0</v>
      </c>
    </row>
    <row r="44" spans="1:27" x14ac:dyDescent="0.2">
      <c r="A44"/>
      <c r="B44" s="99"/>
      <c r="C44" s="99"/>
      <c r="D44" s="99"/>
      <c r="E44" s="99"/>
      <c r="F44" s="123"/>
      <c r="G44"/>
      <c r="H44"/>
      <c r="I44" s="99"/>
      <c r="J44" s="99"/>
      <c r="K44" s="123"/>
      <c r="L44" s="123"/>
      <c r="M44" s="123"/>
      <c r="N44" s="123"/>
      <c r="O44" s="123"/>
      <c r="P44" s="123"/>
      <c r="Q44" s="123"/>
      <c r="R44"/>
      <c r="S44"/>
      <c r="T44"/>
      <c r="U44"/>
      <c r="V44"/>
      <c r="W44"/>
      <c r="X44"/>
      <c r="AA44" s="3">
        <f t="shared" si="0"/>
        <v>0</v>
      </c>
    </row>
    <row r="45" spans="1:27" x14ac:dyDescent="0.2">
      <c r="A45"/>
      <c r="B45" s="99"/>
      <c r="C45" s="99"/>
      <c r="D45" s="99"/>
      <c r="E45" s="99"/>
      <c r="F45" s="123"/>
      <c r="G45"/>
      <c r="H45" s="99"/>
      <c r="I45" s="99"/>
      <c r="J45" s="9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AA45" s="3">
        <f t="shared" si="0"/>
        <v>0</v>
      </c>
    </row>
    <row r="46" spans="1:27" x14ac:dyDescent="0.2">
      <c r="A46"/>
      <c r="B46" s="99"/>
      <c r="C46" s="99"/>
      <c r="D46" s="99"/>
      <c r="E46" s="99"/>
      <c r="F46" s="123"/>
      <c r="G46"/>
      <c r="H46"/>
      <c r="I46" s="99"/>
      <c r="J46" s="99"/>
      <c r="K46" s="123"/>
      <c r="L46" s="123"/>
      <c r="M46" s="123"/>
      <c r="N46" s="123"/>
      <c r="O46" s="123"/>
      <c r="P46" s="123"/>
      <c r="Q46" s="123"/>
      <c r="R46"/>
      <c r="S46"/>
      <c r="T46"/>
      <c r="U46"/>
      <c r="V46"/>
      <c r="W46"/>
      <c r="X46"/>
      <c r="AA46" s="3">
        <f t="shared" si="0"/>
        <v>0</v>
      </c>
    </row>
    <row r="47" spans="1:27" x14ac:dyDescent="0.2">
      <c r="A47"/>
      <c r="B47" s="99"/>
      <c r="C47" s="99"/>
      <c r="D47" s="99"/>
      <c r="E47" s="99"/>
      <c r="F47" s="123"/>
      <c r="G47"/>
      <c r="H47"/>
      <c r="I47" s="99"/>
      <c r="J47" s="99"/>
      <c r="K47" s="123"/>
      <c r="L47" s="123"/>
      <c r="M47" s="123"/>
      <c r="N47" s="123"/>
      <c r="O47" s="123"/>
      <c r="P47" s="123"/>
      <c r="Q47" s="123"/>
      <c r="R47"/>
      <c r="S47"/>
      <c r="T47"/>
      <c r="U47"/>
      <c r="V47"/>
      <c r="W47"/>
      <c r="X47"/>
      <c r="AA47" s="3">
        <f t="shared" si="0"/>
        <v>0</v>
      </c>
    </row>
    <row r="48" spans="1:27" x14ac:dyDescent="0.2">
      <c r="A48"/>
      <c r="B48" s="99"/>
      <c r="C48" s="99"/>
      <c r="D48" s="99"/>
      <c r="E48" s="99"/>
      <c r="F48" s="123"/>
      <c r="G48"/>
      <c r="H48"/>
      <c r="I48" s="99"/>
      <c r="J48" s="99"/>
      <c r="K48" s="123"/>
      <c r="L48" s="123"/>
      <c r="M48" s="123"/>
      <c r="N48" s="123"/>
      <c r="O48" s="123"/>
      <c r="P48" s="123"/>
      <c r="Q48" s="123"/>
      <c r="R48"/>
      <c r="S48"/>
      <c r="T48"/>
      <c r="U48"/>
      <c r="V48"/>
      <c r="W48"/>
      <c r="X48"/>
      <c r="AA48" s="3">
        <f t="shared" si="0"/>
        <v>0</v>
      </c>
    </row>
    <row r="49" spans="1:27" x14ac:dyDescent="0.2">
      <c r="A49"/>
      <c r="B49" s="99"/>
      <c r="C49" s="99"/>
      <c r="D49" s="99"/>
      <c r="E49" s="99"/>
      <c r="F49" s="123"/>
      <c r="G49"/>
      <c r="H49"/>
      <c r="I49" s="99"/>
      <c r="J49" s="99"/>
      <c r="K49" s="123"/>
      <c r="L49" s="123"/>
      <c r="M49" s="123"/>
      <c r="N49" s="123"/>
      <c r="O49" s="123"/>
      <c r="P49" s="123"/>
      <c r="Q49" s="123"/>
      <c r="R49"/>
      <c r="S49"/>
      <c r="T49"/>
      <c r="U49"/>
      <c r="V49"/>
      <c r="W49"/>
      <c r="X49"/>
      <c r="AA49" s="3">
        <f t="shared" si="0"/>
        <v>0</v>
      </c>
    </row>
    <row r="50" spans="1:27" x14ac:dyDescent="0.2">
      <c r="A50"/>
      <c r="B50" s="99"/>
      <c r="C50" s="99"/>
      <c r="D50" s="99"/>
      <c r="E50" s="99"/>
      <c r="F50" s="123"/>
      <c r="G50"/>
      <c r="H50"/>
      <c r="I50" s="99"/>
      <c r="J50" s="99"/>
      <c r="K50" s="123"/>
      <c r="L50" s="123"/>
      <c r="M50" s="123"/>
      <c r="N50" s="123"/>
      <c r="O50" s="123"/>
      <c r="P50" s="123"/>
      <c r="Q50" s="123"/>
      <c r="R50"/>
      <c r="S50"/>
      <c r="T50"/>
      <c r="U50"/>
      <c r="V50"/>
      <c r="W50"/>
      <c r="X50"/>
      <c r="AA50" s="3">
        <f t="shared" si="0"/>
        <v>0</v>
      </c>
    </row>
    <row r="51" spans="1:27" x14ac:dyDescent="0.2">
      <c r="A51"/>
      <c r="B51" s="99"/>
      <c r="C51" s="99"/>
      <c r="D51" s="99"/>
      <c r="E51" s="99"/>
      <c r="F51" s="123"/>
      <c r="G51"/>
      <c r="H51"/>
      <c r="I51" s="99"/>
      <c r="J51" s="99"/>
      <c r="K51" s="123"/>
      <c r="L51" s="123"/>
      <c r="M51" s="123"/>
      <c r="N51" s="123"/>
      <c r="O51" s="123"/>
      <c r="P51" s="123"/>
      <c r="Q51" s="123"/>
      <c r="R51"/>
      <c r="S51"/>
      <c r="T51"/>
      <c r="U51"/>
      <c r="V51"/>
      <c r="W51"/>
      <c r="X51"/>
      <c r="AA51" s="3">
        <f t="shared" si="0"/>
        <v>0</v>
      </c>
    </row>
    <row r="52" spans="1:27" x14ac:dyDescent="0.2">
      <c r="A52"/>
      <c r="B52" s="99"/>
      <c r="C52" s="99"/>
      <c r="D52" s="99"/>
      <c r="E52" s="99"/>
      <c r="F52" s="123"/>
      <c r="G52"/>
      <c r="H52"/>
      <c r="I52" s="99"/>
      <c r="J52" s="99"/>
      <c r="K52" s="123"/>
      <c r="L52" s="123"/>
      <c r="M52" s="123"/>
      <c r="N52" s="123"/>
      <c r="O52" s="123"/>
      <c r="P52" s="123"/>
      <c r="Q52" s="123"/>
      <c r="R52"/>
      <c r="S52"/>
      <c r="T52"/>
      <c r="U52"/>
      <c r="V52"/>
      <c r="W52"/>
      <c r="X52"/>
      <c r="AA52" s="3">
        <f t="shared" si="0"/>
        <v>0</v>
      </c>
    </row>
    <row r="53" spans="1:27" x14ac:dyDescent="0.2">
      <c r="A53"/>
      <c r="B53" s="99"/>
      <c r="C53" s="99"/>
      <c r="D53" s="99"/>
      <c r="E53" s="99"/>
      <c r="F53" s="123"/>
      <c r="G53"/>
      <c r="H53"/>
      <c r="I53" s="99"/>
      <c r="J53" s="99"/>
      <c r="K53" s="123"/>
      <c r="L53" s="123"/>
      <c r="M53" s="123"/>
      <c r="N53" s="123"/>
      <c r="O53" s="123"/>
      <c r="P53" s="123"/>
      <c r="Q53" s="123"/>
      <c r="R53"/>
      <c r="S53"/>
      <c r="T53"/>
      <c r="U53"/>
      <c r="V53"/>
      <c r="W53"/>
      <c r="X53"/>
      <c r="AA53" s="3">
        <f t="shared" si="0"/>
        <v>0</v>
      </c>
    </row>
    <row r="54" spans="1:27" x14ac:dyDescent="0.2">
      <c r="A54"/>
      <c r="B54"/>
      <c r="C54"/>
      <c r="D54"/>
      <c r="E54" s="96"/>
      <c r="F54"/>
      <c r="G54"/>
      <c r="H54"/>
      <c r="I54"/>
      <c r="J54" s="96"/>
      <c r="K54" s="96"/>
      <c r="L54" s="96"/>
      <c r="M54" s="96"/>
      <c r="N54" s="96"/>
      <c r="O54" s="96"/>
      <c r="P54" s="96"/>
      <c r="Q54"/>
      <c r="R54" s="99"/>
      <c r="S54" s="99"/>
      <c r="T54" s="99"/>
      <c r="U54"/>
      <c r="V54" s="96"/>
      <c r="W54"/>
      <c r="X54"/>
      <c r="AA54" s="3">
        <f t="shared" si="0"/>
        <v>0</v>
      </c>
    </row>
    <row r="55" spans="1:27" x14ac:dyDescent="0.2">
      <c r="A55"/>
      <c r="B55"/>
      <c r="C55"/>
      <c r="D55"/>
      <c r="E55"/>
      <c r="F55" s="96"/>
      <c r="G55"/>
      <c r="H55"/>
      <c r="I55"/>
      <c r="J55"/>
      <c r="K55" s="96"/>
      <c r="L55" s="96"/>
      <c r="M55" s="96"/>
      <c r="N55" s="96"/>
      <c r="O55" s="96"/>
      <c r="P55" s="96"/>
      <c r="Q55" s="96"/>
      <c r="R55"/>
      <c r="S55" s="99"/>
      <c r="T55" s="99"/>
      <c r="U55"/>
      <c r="V55" s="96"/>
      <c r="W55"/>
      <c r="X55"/>
    </row>
    <row r="56" spans="1:27" x14ac:dyDescent="0.2">
      <c r="A56"/>
      <c r="B56"/>
      <c r="C56"/>
      <c r="D56"/>
      <c r="E56"/>
      <c r="F56" s="96"/>
      <c r="G56"/>
      <c r="H56"/>
      <c r="I56"/>
      <c r="J56"/>
      <c r="K56" s="96"/>
      <c r="L56" s="96"/>
      <c r="M56" s="96"/>
      <c r="N56" s="96"/>
      <c r="O56" s="96"/>
      <c r="P56" s="96"/>
      <c r="Q56" s="96"/>
      <c r="R56"/>
      <c r="S56" s="99"/>
      <c r="T56" s="99"/>
      <c r="U56"/>
      <c r="V56" s="96"/>
      <c r="W56"/>
      <c r="X56"/>
    </row>
    <row r="57" spans="1:27" x14ac:dyDescent="0.2">
      <c r="A57"/>
      <c r="B57"/>
      <c r="C57"/>
      <c r="D57"/>
      <c r="E57"/>
      <c r="F57" s="96"/>
      <c r="G57"/>
      <c r="H57"/>
      <c r="I57"/>
      <c r="J57"/>
      <c r="K57" s="96"/>
      <c r="L57" s="96"/>
      <c r="M57" s="96"/>
      <c r="N57" s="96"/>
      <c r="O57" s="96"/>
      <c r="P57" s="96"/>
      <c r="Q57" s="96"/>
      <c r="R57"/>
      <c r="S57" s="99"/>
      <c r="T57" s="99"/>
      <c r="U57"/>
      <c r="V57" s="96"/>
      <c r="W57"/>
      <c r="X57"/>
    </row>
    <row r="58" spans="1:27" x14ac:dyDescent="0.2">
      <c r="A58"/>
      <c r="B58"/>
      <c r="C58"/>
      <c r="D58"/>
      <c r="E58"/>
      <c r="F58" s="96"/>
      <c r="G58"/>
      <c r="H58"/>
      <c r="I58"/>
      <c r="J58"/>
      <c r="K58" s="96"/>
      <c r="L58" s="96"/>
      <c r="M58" s="96"/>
      <c r="N58" s="96"/>
      <c r="O58" s="96"/>
      <c r="P58" s="96"/>
      <c r="Q58" s="96"/>
      <c r="R58"/>
      <c r="S58" s="99"/>
      <c r="T58" s="99"/>
      <c r="U58"/>
      <c r="V58" s="96"/>
      <c r="W58"/>
      <c r="X58"/>
    </row>
    <row r="59" spans="1:27" x14ac:dyDescent="0.2">
      <c r="A59"/>
      <c r="B59"/>
      <c r="C59"/>
      <c r="D59"/>
      <c r="E59"/>
      <c r="F59" s="96"/>
      <c r="G59"/>
      <c r="H59"/>
      <c r="I59"/>
      <c r="J59"/>
      <c r="K59" s="96"/>
      <c r="L59" s="96"/>
      <c r="M59" s="96"/>
      <c r="N59" s="96"/>
      <c r="O59" s="96"/>
      <c r="P59" s="96"/>
      <c r="Q59" s="96"/>
      <c r="R59"/>
      <c r="S59" s="99"/>
      <c r="T59" s="99"/>
      <c r="U59"/>
      <c r="V59" s="96"/>
      <c r="W59"/>
      <c r="X59"/>
    </row>
    <row r="60" spans="1:27" x14ac:dyDescent="0.2">
      <c r="A60"/>
      <c r="B60"/>
      <c r="C60"/>
      <c r="D60"/>
      <c r="E60"/>
      <c r="F60" s="96"/>
      <c r="G60"/>
      <c r="H60"/>
      <c r="I60"/>
      <c r="J60"/>
      <c r="K60" s="96"/>
      <c r="L60" s="96"/>
      <c r="M60" s="96"/>
      <c r="N60" s="96"/>
      <c r="O60" s="96"/>
      <c r="P60" s="96"/>
      <c r="Q60" s="96"/>
      <c r="R60"/>
      <c r="S60" s="99"/>
      <c r="T60" s="99"/>
      <c r="U60"/>
      <c r="V60" s="96"/>
      <c r="W60"/>
      <c r="X60"/>
    </row>
    <row r="61" spans="1:27" x14ac:dyDescent="0.2">
      <c r="A61"/>
      <c r="B61"/>
      <c r="C61"/>
      <c r="D61"/>
      <c r="E61"/>
      <c r="F61" s="96"/>
      <c r="G61"/>
      <c r="H61"/>
      <c r="I61"/>
      <c r="J61"/>
      <c r="K61" s="96"/>
      <c r="L61" s="96"/>
      <c r="M61" s="96"/>
      <c r="N61" s="96"/>
      <c r="O61" s="96"/>
      <c r="P61" s="96"/>
      <c r="Q61" s="96"/>
      <c r="R61"/>
      <c r="S61" s="99"/>
      <c r="T61" s="99"/>
      <c r="U61"/>
      <c r="V61" s="96"/>
      <c r="W61"/>
      <c r="X61"/>
    </row>
    <row r="62" spans="1:27" x14ac:dyDescent="0.2">
      <c r="A62"/>
      <c r="B62"/>
      <c r="C62"/>
      <c r="D62"/>
      <c r="E62"/>
      <c r="F62" s="96"/>
      <c r="G62"/>
      <c r="H62"/>
      <c r="I62"/>
      <c r="J62"/>
      <c r="K62" s="96"/>
      <c r="L62" s="96"/>
      <c r="M62" s="96"/>
      <c r="N62" s="96"/>
      <c r="O62" s="96"/>
      <c r="P62" s="96"/>
      <c r="Q62" s="96"/>
      <c r="R62"/>
      <c r="S62" s="99"/>
      <c r="T62" s="99"/>
      <c r="U62"/>
      <c r="V62" s="96"/>
      <c r="W62"/>
      <c r="X62"/>
    </row>
    <row r="63" spans="1:27" x14ac:dyDescent="0.2">
      <c r="A63"/>
      <c r="B63"/>
      <c r="C63"/>
      <c r="D63"/>
      <c r="E63"/>
      <c r="F63" s="96"/>
      <c r="G63"/>
      <c r="H63"/>
      <c r="I63"/>
      <c r="J63"/>
      <c r="K63" s="96"/>
      <c r="L63" s="96"/>
      <c r="M63" s="96"/>
      <c r="N63" s="96"/>
      <c r="O63" s="96"/>
      <c r="P63" s="96"/>
      <c r="Q63" s="96"/>
      <c r="R63"/>
      <c r="S63" s="99"/>
      <c r="T63" s="99"/>
      <c r="U63"/>
      <c r="V63" s="96"/>
      <c r="W63"/>
      <c r="X63"/>
    </row>
    <row r="64" spans="1:27" x14ac:dyDescent="0.2">
      <c r="A64"/>
      <c r="B64"/>
      <c r="C64"/>
      <c r="D64"/>
      <c r="E64"/>
      <c r="F64" s="96"/>
      <c r="G64"/>
      <c r="H64"/>
      <c r="I64"/>
      <c r="J64"/>
      <c r="K64" s="96"/>
      <c r="L64" s="96"/>
      <c r="M64" s="96"/>
      <c r="N64" s="96"/>
      <c r="O64" s="96"/>
      <c r="P64" s="96"/>
      <c r="Q64" s="96"/>
      <c r="R64"/>
      <c r="S64" s="99"/>
      <c r="T64" s="99"/>
      <c r="U64"/>
      <c r="V64" s="96"/>
      <c r="W64"/>
      <c r="X64"/>
    </row>
    <row r="65" spans="1:24" x14ac:dyDescent="0.2">
      <c r="A65"/>
      <c r="B65"/>
      <c r="C65"/>
      <c r="D65"/>
      <c r="E65"/>
      <c r="F65" s="96"/>
      <c r="G65"/>
      <c r="H65"/>
      <c r="I65"/>
      <c r="J65"/>
      <c r="K65" s="96"/>
      <c r="L65" s="96"/>
      <c r="M65" s="96"/>
      <c r="N65" s="96"/>
      <c r="O65" s="96"/>
      <c r="P65" s="96"/>
      <c r="Q65" s="96"/>
      <c r="R65"/>
      <c r="S65" s="99"/>
      <c r="T65" s="99"/>
      <c r="U65"/>
      <c r="V65" s="96"/>
      <c r="W65"/>
      <c r="X65"/>
    </row>
    <row r="66" spans="1:24" x14ac:dyDescent="0.2">
      <c r="A66"/>
      <c r="B66"/>
      <c r="C66"/>
      <c r="D66"/>
      <c r="E66"/>
      <c r="F66" s="96"/>
      <c r="G66"/>
      <c r="H66"/>
      <c r="I66"/>
      <c r="J66"/>
      <c r="K66" s="96"/>
      <c r="L66" s="96"/>
      <c r="M66" s="96"/>
      <c r="N66" s="96"/>
      <c r="O66" s="96"/>
      <c r="P66" s="96"/>
      <c r="Q66" s="96"/>
      <c r="R66"/>
      <c r="S66" s="99"/>
      <c r="T66" s="99"/>
      <c r="U66"/>
      <c r="V66" s="96"/>
      <c r="W66"/>
      <c r="X66"/>
    </row>
    <row r="67" spans="1:24" x14ac:dyDescent="0.2">
      <c r="A67"/>
      <c r="B67"/>
      <c r="C67"/>
      <c r="D67"/>
      <c r="E67"/>
      <c r="F67" s="96"/>
      <c r="G67"/>
      <c r="H67"/>
      <c r="I67"/>
      <c r="J67"/>
      <c r="K67" s="96"/>
      <c r="L67" s="96"/>
      <c r="M67" s="96"/>
      <c r="N67" s="96"/>
      <c r="O67" s="96"/>
      <c r="P67" s="96"/>
      <c r="Q67" s="96"/>
      <c r="R67"/>
      <c r="S67" s="99"/>
      <c r="T67" s="99"/>
      <c r="U67"/>
      <c r="V67" s="96"/>
      <c r="W67"/>
      <c r="X67"/>
    </row>
    <row r="68" spans="1:24" x14ac:dyDescent="0.2">
      <c r="A68"/>
      <c r="B68"/>
      <c r="C68"/>
      <c r="D68"/>
      <c r="E68"/>
      <c r="F68" s="96"/>
      <c r="G68"/>
      <c r="H68"/>
      <c r="I68"/>
      <c r="J68"/>
      <c r="K68" s="96"/>
      <c r="L68" s="96"/>
      <c r="M68" s="96"/>
      <c r="N68" s="96"/>
      <c r="O68" s="96"/>
      <c r="P68" s="96"/>
      <c r="Q68" s="96"/>
      <c r="R68"/>
      <c r="S68" s="99"/>
      <c r="T68" s="99"/>
      <c r="U68"/>
      <c r="V68" s="96"/>
      <c r="W68"/>
      <c r="X68"/>
    </row>
    <row r="69" spans="1:24" x14ac:dyDescent="0.2">
      <c r="A69"/>
      <c r="B69"/>
      <c r="C69"/>
      <c r="D69"/>
      <c r="E69"/>
      <c r="F69" s="96"/>
      <c r="G69"/>
      <c r="H69"/>
      <c r="I69"/>
      <c r="J69"/>
      <c r="K69" s="96"/>
      <c r="L69" s="96"/>
      <c r="M69" s="96"/>
      <c r="N69" s="96"/>
      <c r="O69" s="96"/>
      <c r="P69" s="96"/>
      <c r="Q69" s="96"/>
      <c r="R69"/>
      <c r="S69" s="99"/>
      <c r="T69" s="99"/>
      <c r="U69"/>
      <c r="V69" s="96"/>
      <c r="W69"/>
      <c r="X69"/>
    </row>
    <row r="70" spans="1:24" x14ac:dyDescent="0.2">
      <c r="A70"/>
      <c r="B70"/>
      <c r="C70"/>
      <c r="D70"/>
      <c r="E70"/>
      <c r="F70" s="96"/>
      <c r="G70"/>
      <c r="H70"/>
      <c r="I70"/>
      <c r="J70"/>
      <c r="K70" s="96"/>
      <c r="L70" s="96"/>
      <c r="M70" s="96"/>
      <c r="N70" s="96"/>
      <c r="O70" s="96"/>
      <c r="P70" s="96"/>
      <c r="Q70" s="96"/>
      <c r="R70"/>
      <c r="S70" s="99"/>
      <c r="T70" s="99"/>
      <c r="U70"/>
      <c r="V70" s="96"/>
      <c r="W70"/>
      <c r="X70"/>
    </row>
    <row r="71" spans="1:24" x14ac:dyDescent="0.2">
      <c r="A71"/>
      <c r="B71"/>
      <c r="C71"/>
      <c r="D71"/>
      <c r="E71"/>
      <c r="F71" s="96"/>
      <c r="G71"/>
      <c r="H71"/>
      <c r="I71"/>
      <c r="J71"/>
      <c r="K71" s="96"/>
      <c r="L71" s="96"/>
      <c r="M71" s="96"/>
      <c r="N71" s="96"/>
      <c r="O71" s="96"/>
      <c r="P71" s="96"/>
      <c r="Q71" s="96"/>
      <c r="R71"/>
      <c r="S71" s="99"/>
      <c r="T71" s="99"/>
      <c r="U71"/>
      <c r="V71" s="96"/>
      <c r="W71"/>
      <c r="X71"/>
    </row>
    <row r="72" spans="1:24" x14ac:dyDescent="0.2">
      <c r="A72"/>
      <c r="B72"/>
      <c r="C72"/>
      <c r="D72"/>
      <c r="E72"/>
      <c r="F72" s="96"/>
      <c r="G72"/>
      <c r="H72"/>
      <c r="I72"/>
      <c r="J72"/>
      <c r="K72" s="96"/>
      <c r="L72" s="96"/>
      <c r="M72" s="96"/>
      <c r="N72" s="96"/>
      <c r="O72" s="96"/>
      <c r="P72" s="96"/>
      <c r="Q72" s="96"/>
      <c r="R72"/>
      <c r="S72" s="99"/>
      <c r="T72" s="99"/>
      <c r="U72"/>
      <c r="V72" s="96"/>
      <c r="W72"/>
      <c r="X72"/>
    </row>
    <row r="73" spans="1:24" x14ac:dyDescent="0.2">
      <c r="A73"/>
      <c r="B73"/>
      <c r="C73"/>
      <c r="D73"/>
      <c r="E73"/>
      <c r="F73" s="96"/>
      <c r="G73"/>
      <c r="H73"/>
      <c r="I73"/>
      <c r="J73"/>
      <c r="K73" s="96"/>
      <c r="L73" s="96"/>
      <c r="M73" s="96"/>
      <c r="N73" s="96"/>
      <c r="O73" s="96"/>
      <c r="P73" s="96"/>
      <c r="Q73" s="96"/>
      <c r="R73"/>
      <c r="S73" s="99"/>
      <c r="T73" s="99"/>
      <c r="U73"/>
      <c r="V73" s="96"/>
      <c r="W73"/>
      <c r="X73"/>
    </row>
    <row r="74" spans="1:24" x14ac:dyDescent="0.2">
      <c r="A74"/>
      <c r="B74"/>
      <c r="C74"/>
      <c r="D74"/>
      <c r="E74"/>
      <c r="F74" s="96"/>
      <c r="G74"/>
      <c r="H74"/>
      <c r="I74"/>
      <c r="J74"/>
      <c r="K74" s="96"/>
      <c r="L74" s="96"/>
      <c r="M74" s="96"/>
      <c r="N74" s="96"/>
      <c r="O74" s="96"/>
      <c r="P74" s="96"/>
      <c r="Q74" s="96"/>
      <c r="R74"/>
      <c r="S74" s="99"/>
      <c r="T74" s="99"/>
      <c r="U74"/>
      <c r="V74" s="96"/>
      <c r="W74"/>
      <c r="X74"/>
    </row>
    <row r="75" spans="1:24" x14ac:dyDescent="0.2">
      <c r="A75"/>
      <c r="B75"/>
      <c r="C75"/>
      <c r="D75"/>
      <c r="E75"/>
      <c r="F75" s="96"/>
      <c r="G75"/>
      <c r="H75"/>
      <c r="I75"/>
      <c r="J75"/>
      <c r="K75" s="96"/>
      <c r="L75" s="96"/>
      <c r="M75" s="96"/>
      <c r="N75" s="96"/>
      <c r="O75" s="96"/>
      <c r="P75" s="96"/>
      <c r="Q75" s="96"/>
      <c r="R75"/>
      <c r="S75" s="99"/>
      <c r="T75" s="99"/>
      <c r="U75"/>
      <c r="V75" s="96"/>
      <c r="W75"/>
      <c r="X75"/>
    </row>
    <row r="76" spans="1:24" x14ac:dyDescent="0.2">
      <c r="A76"/>
      <c r="B76"/>
      <c r="C76"/>
      <c r="D76"/>
      <c r="E76"/>
      <c r="F76" s="96"/>
      <c r="G76"/>
      <c r="H76"/>
      <c r="I76"/>
      <c r="J76"/>
      <c r="K76" s="96"/>
      <c r="L76" s="96"/>
      <c r="M76" s="96"/>
      <c r="N76" s="96"/>
      <c r="O76" s="96"/>
      <c r="P76" s="96"/>
      <c r="Q76" s="96"/>
      <c r="R76"/>
      <c r="S76" s="99"/>
      <c r="T76" s="99"/>
      <c r="U76"/>
      <c r="V76" s="96"/>
      <c r="W76"/>
      <c r="X76"/>
    </row>
    <row r="77" spans="1:24" x14ac:dyDescent="0.2">
      <c r="A77"/>
      <c r="B77"/>
      <c r="C77"/>
      <c r="D77"/>
      <c r="E77"/>
      <c r="F77" s="96"/>
      <c r="G77"/>
      <c r="H77"/>
      <c r="I77"/>
      <c r="J77"/>
      <c r="K77" s="96"/>
      <c r="L77" s="96"/>
      <c r="M77" s="96"/>
      <c r="N77" s="96"/>
      <c r="O77" s="96"/>
      <c r="P77" s="96"/>
      <c r="Q77" s="96"/>
      <c r="R77"/>
      <c r="S77" s="99"/>
      <c r="T77" s="99"/>
      <c r="U77"/>
      <c r="V77" s="96"/>
      <c r="W77"/>
      <c r="X77"/>
    </row>
    <row r="78" spans="1:24" x14ac:dyDescent="0.2">
      <c r="A78"/>
      <c r="B78"/>
      <c r="C78"/>
      <c r="D78"/>
      <c r="E78"/>
      <c r="F78" s="96"/>
      <c r="G78"/>
      <c r="H78"/>
      <c r="I78"/>
      <c r="J78"/>
      <c r="K78" s="96"/>
      <c r="L78" s="96"/>
      <c r="M78" s="96"/>
      <c r="N78" s="96"/>
      <c r="O78" s="96"/>
      <c r="P78" s="96"/>
      <c r="Q78" s="96"/>
      <c r="R78"/>
      <c r="S78" s="99"/>
      <c r="T78" s="99"/>
      <c r="U78"/>
      <c r="V78" s="96"/>
      <c r="W78"/>
      <c r="X78"/>
    </row>
    <row r="79" spans="1:24" x14ac:dyDescent="0.2">
      <c r="A79"/>
      <c r="B79"/>
      <c r="C79"/>
      <c r="D79"/>
      <c r="E79"/>
      <c r="F79" s="96"/>
      <c r="G79"/>
      <c r="H79"/>
      <c r="I79"/>
      <c r="J79"/>
      <c r="K79" s="96"/>
      <c r="L79" s="96"/>
      <c r="M79" s="96"/>
      <c r="N79" s="96"/>
      <c r="O79" s="96"/>
      <c r="P79" s="96"/>
      <c r="Q79" s="96"/>
      <c r="R79"/>
      <c r="S79" s="99"/>
      <c r="T79" s="99"/>
      <c r="U79"/>
      <c r="V79" s="96"/>
      <c r="W79"/>
      <c r="X79"/>
    </row>
    <row r="80" spans="1:24" x14ac:dyDescent="0.2">
      <c r="A80"/>
      <c r="B80"/>
      <c r="C80"/>
      <c r="D80"/>
      <c r="E80"/>
      <c r="F80" s="96"/>
      <c r="G80"/>
      <c r="H80"/>
      <c r="I80"/>
      <c r="J80"/>
      <c r="K80" s="96"/>
      <c r="L80" s="96"/>
      <c r="M80" s="96"/>
      <c r="N80" s="96"/>
      <c r="O80" s="96"/>
      <c r="P80" s="96"/>
      <c r="Q80" s="96"/>
      <c r="R80"/>
      <c r="S80" s="99"/>
      <c r="T80" s="99"/>
      <c r="U80"/>
      <c r="V80" s="96"/>
      <c r="W80"/>
      <c r="X80"/>
    </row>
    <row r="81" spans="1:24" x14ac:dyDescent="0.2">
      <c r="A81"/>
      <c r="B81"/>
      <c r="C81"/>
      <c r="D81"/>
      <c r="E81"/>
      <c r="F81" s="96"/>
      <c r="G81"/>
      <c r="H81"/>
      <c r="I81"/>
      <c r="J81"/>
      <c r="K81" s="96"/>
      <c r="L81" s="96"/>
      <c r="M81" s="96"/>
      <c r="N81" s="96"/>
      <c r="O81" s="96"/>
      <c r="P81" s="96"/>
      <c r="Q81" s="96"/>
      <c r="R81"/>
      <c r="S81" s="99"/>
      <c r="T81" s="99"/>
      <c r="U81"/>
      <c r="V81" s="96"/>
      <c r="W81"/>
      <c r="X81"/>
    </row>
    <row r="82" spans="1:24" x14ac:dyDescent="0.2">
      <c r="A82"/>
      <c r="B82"/>
      <c r="C82"/>
      <c r="D82"/>
      <c r="E82"/>
      <c r="F82" s="96"/>
      <c r="G82"/>
      <c r="H82"/>
      <c r="I82"/>
      <c r="J82"/>
      <c r="K82" s="96"/>
      <c r="L82" s="96"/>
      <c r="M82" s="96"/>
      <c r="N82" s="96"/>
      <c r="O82" s="96"/>
      <c r="P82" s="96"/>
      <c r="Q82" s="96"/>
      <c r="R82"/>
      <c r="S82" s="99"/>
      <c r="T82" s="99"/>
      <c r="U82"/>
      <c r="V82" s="96"/>
      <c r="W82"/>
      <c r="X82"/>
    </row>
    <row r="83" spans="1:24" x14ac:dyDescent="0.2">
      <c r="A83"/>
      <c r="B83"/>
      <c r="C83"/>
      <c r="D83"/>
      <c r="E83"/>
      <c r="F83" s="96"/>
      <c r="G83"/>
      <c r="H83"/>
      <c r="I83"/>
      <c r="J83"/>
      <c r="K83" s="96"/>
      <c r="L83" s="96"/>
      <c r="M83" s="96"/>
      <c r="N83" s="96"/>
      <c r="O83" s="96"/>
      <c r="P83" s="96"/>
      <c r="Q83" s="96"/>
      <c r="R83"/>
      <c r="S83" s="99"/>
      <c r="T83" s="99"/>
      <c r="U83"/>
      <c r="V83" s="96"/>
      <c r="W83"/>
      <c r="X83"/>
    </row>
    <row r="84" spans="1:24" x14ac:dyDescent="0.2">
      <c r="A84"/>
      <c r="B84"/>
      <c r="C84"/>
      <c r="D84"/>
      <c r="E84"/>
      <c r="F84" s="96"/>
      <c r="G84"/>
      <c r="H84"/>
      <c r="I84"/>
      <c r="J84"/>
      <c r="K84" s="96"/>
      <c r="L84" s="96"/>
      <c r="M84" s="96"/>
      <c r="N84" s="96"/>
      <c r="O84" s="96"/>
      <c r="P84" s="96"/>
      <c r="Q84" s="96"/>
      <c r="R84"/>
      <c r="S84" s="99"/>
      <c r="T84" s="99"/>
      <c r="U84"/>
      <c r="V84" s="96"/>
      <c r="W84"/>
      <c r="X84"/>
    </row>
    <row r="85" spans="1:24" x14ac:dyDescent="0.2">
      <c r="A85"/>
      <c r="B85"/>
      <c r="C85"/>
      <c r="D85"/>
      <c r="E85"/>
      <c r="F85" s="96"/>
      <c r="G85"/>
      <c r="H85"/>
      <c r="I85"/>
      <c r="J85"/>
      <c r="K85" s="96"/>
      <c r="L85" s="96"/>
      <c r="M85" s="96"/>
      <c r="N85" s="96"/>
      <c r="O85" s="96"/>
      <c r="P85" s="96"/>
      <c r="Q85" s="96"/>
      <c r="R85"/>
      <c r="S85" s="99"/>
      <c r="T85" s="99"/>
      <c r="U85"/>
      <c r="V85" s="96"/>
      <c r="W85"/>
      <c r="X85"/>
    </row>
    <row r="86" spans="1:24" x14ac:dyDescent="0.2">
      <c r="A86"/>
      <c r="B86"/>
      <c r="C86"/>
      <c r="D86"/>
      <c r="E86"/>
      <c r="F86" s="96"/>
      <c r="G86"/>
      <c r="H86"/>
      <c r="I86"/>
      <c r="J86"/>
      <c r="K86" s="96"/>
      <c r="L86" s="96"/>
      <c r="M86" s="96"/>
      <c r="N86" s="96"/>
      <c r="O86" s="96"/>
      <c r="P86" s="96"/>
      <c r="Q86" s="96"/>
      <c r="R86"/>
      <c r="S86" s="99"/>
      <c r="T86" s="99"/>
      <c r="U86"/>
      <c r="V86" s="96"/>
      <c r="W86"/>
      <c r="X86"/>
    </row>
    <row r="87" spans="1:24" x14ac:dyDescent="0.2">
      <c r="A87"/>
      <c r="B87"/>
      <c r="C87"/>
      <c r="D87"/>
      <c r="E87"/>
      <c r="F87" s="96"/>
      <c r="G87"/>
      <c r="H87"/>
      <c r="I87"/>
      <c r="J87"/>
      <c r="K87" s="96"/>
      <c r="L87" s="96"/>
      <c r="M87" s="96"/>
      <c r="N87" s="96"/>
      <c r="O87" s="96"/>
      <c r="P87" s="96"/>
      <c r="Q87" s="96"/>
      <c r="R87"/>
      <c r="S87" s="99"/>
      <c r="T87" s="99"/>
      <c r="U87"/>
      <c r="V87" s="96"/>
      <c r="W87"/>
      <c r="X87"/>
    </row>
    <row r="88" spans="1:24" x14ac:dyDescent="0.2">
      <c r="A88"/>
      <c r="B88"/>
      <c r="C88"/>
      <c r="D88"/>
      <c r="E88"/>
      <c r="F88" s="96"/>
      <c r="G88"/>
      <c r="H88"/>
      <c r="I88"/>
      <c r="J88"/>
      <c r="K88" s="96"/>
      <c r="L88" s="96"/>
      <c r="M88" s="96"/>
      <c r="N88" s="96"/>
      <c r="O88" s="96"/>
      <c r="P88" s="96"/>
      <c r="Q88" s="96"/>
      <c r="R88"/>
      <c r="S88" s="99"/>
      <c r="T88" s="99"/>
      <c r="U88"/>
      <c r="V88" s="96"/>
      <c r="W88"/>
      <c r="X88"/>
    </row>
    <row r="89" spans="1:24" x14ac:dyDescent="0.2">
      <c r="A89"/>
      <c r="B89"/>
      <c r="C89"/>
      <c r="D89"/>
      <c r="E89"/>
      <c r="F89" s="96"/>
      <c r="G89"/>
      <c r="H89"/>
      <c r="I89"/>
      <c r="J89"/>
      <c r="K89" s="96"/>
      <c r="L89" s="96"/>
      <c r="M89" s="96"/>
      <c r="N89" s="96"/>
      <c r="O89" s="96"/>
      <c r="P89" s="96"/>
      <c r="Q89" s="96"/>
      <c r="R89"/>
      <c r="S89" s="99"/>
      <c r="T89" s="99"/>
      <c r="U89"/>
      <c r="V89" s="96"/>
      <c r="W89"/>
      <c r="X89"/>
    </row>
    <row r="90" spans="1:24" x14ac:dyDescent="0.2">
      <c r="A90"/>
      <c r="B90"/>
      <c r="C90"/>
      <c r="D90"/>
      <c r="E90"/>
      <c r="F90" s="96"/>
      <c r="G90"/>
      <c r="H90"/>
      <c r="I90"/>
      <c r="J90"/>
      <c r="K90" s="96"/>
      <c r="L90" s="96"/>
      <c r="M90" s="96"/>
      <c r="N90" s="96"/>
      <c r="O90" s="96"/>
      <c r="P90" s="96"/>
      <c r="Q90" s="96"/>
      <c r="R90"/>
      <c r="S90" s="99"/>
      <c r="T90" s="99"/>
      <c r="U90"/>
      <c r="V90" s="96"/>
      <c r="W90"/>
      <c r="X90"/>
    </row>
    <row r="91" spans="1:24" x14ac:dyDescent="0.2">
      <c r="A91"/>
      <c r="B91"/>
      <c r="C91"/>
      <c r="D91"/>
      <c r="E91"/>
      <c r="F91" s="96"/>
      <c r="G91"/>
      <c r="H91"/>
      <c r="I91"/>
      <c r="J91"/>
      <c r="K91" s="96"/>
      <c r="L91" s="96"/>
      <c r="M91" s="96"/>
      <c r="N91" s="96"/>
      <c r="O91" s="96"/>
      <c r="P91" s="96"/>
      <c r="Q91" s="96"/>
      <c r="R91"/>
      <c r="S91" s="99"/>
      <c r="T91" s="99"/>
      <c r="U91"/>
      <c r="V91" s="96"/>
      <c r="W91"/>
      <c r="X91"/>
    </row>
    <row r="92" spans="1:24" x14ac:dyDescent="0.2">
      <c r="A92"/>
      <c r="B92"/>
      <c r="C92"/>
      <c r="D92"/>
      <c r="E92"/>
      <c r="F92" s="96"/>
      <c r="G92"/>
      <c r="H92"/>
      <c r="I92"/>
      <c r="J92"/>
      <c r="K92" s="96"/>
      <c r="L92" s="96"/>
      <c r="M92" s="96"/>
      <c r="N92" s="96"/>
      <c r="O92" s="96"/>
      <c r="P92" s="96"/>
      <c r="Q92" s="96"/>
      <c r="R92"/>
      <c r="S92" s="99"/>
      <c r="T92" s="99"/>
      <c r="U92"/>
      <c r="V92" s="96"/>
      <c r="W92"/>
      <c r="X92"/>
    </row>
    <row r="93" spans="1:24" x14ac:dyDescent="0.2">
      <c r="A93"/>
      <c r="B93"/>
      <c r="C93"/>
      <c r="D93"/>
      <c r="E93"/>
      <c r="F93" s="96"/>
      <c r="G93"/>
      <c r="H93"/>
      <c r="I93"/>
      <c r="J93"/>
      <c r="K93" s="96"/>
      <c r="L93" s="96"/>
      <c r="M93" s="96"/>
      <c r="N93" s="96"/>
      <c r="O93" s="96"/>
      <c r="P93" s="96"/>
      <c r="Q93" s="96"/>
      <c r="R93"/>
      <c r="S93" s="99"/>
      <c r="T93" s="99"/>
      <c r="U93"/>
      <c r="V93" s="96"/>
      <c r="W93"/>
      <c r="X93"/>
    </row>
    <row r="94" spans="1:24" x14ac:dyDescent="0.2">
      <c r="A94"/>
      <c r="B94"/>
      <c r="C94"/>
      <c r="D94"/>
      <c r="E94"/>
      <c r="F94" s="96"/>
      <c r="G94"/>
      <c r="H94"/>
      <c r="I94"/>
      <c r="J94"/>
      <c r="K94" s="96"/>
      <c r="L94" s="96"/>
      <c r="M94" s="96"/>
      <c r="N94" s="96"/>
      <c r="O94" s="96"/>
      <c r="P94" s="96"/>
      <c r="Q94" s="96"/>
      <c r="R94"/>
      <c r="S94" s="99"/>
      <c r="T94" s="99"/>
      <c r="U94"/>
      <c r="V94" s="96"/>
      <c r="W94"/>
      <c r="X94"/>
    </row>
    <row r="95" spans="1:24" x14ac:dyDescent="0.2">
      <c r="A95"/>
      <c r="B95"/>
      <c r="C95"/>
      <c r="D95"/>
      <c r="E95"/>
      <c r="F95" s="96"/>
      <c r="G95"/>
      <c r="H95"/>
      <c r="I95"/>
      <c r="J95"/>
      <c r="K95" s="96"/>
      <c r="L95" s="96"/>
      <c r="M95" s="96"/>
      <c r="N95" s="96"/>
      <c r="O95" s="96"/>
      <c r="P95" s="96"/>
      <c r="Q95" s="96"/>
      <c r="R95"/>
      <c r="S95" s="99"/>
      <c r="T95" s="99"/>
      <c r="U95"/>
      <c r="V95" s="96"/>
      <c r="W95"/>
      <c r="X95"/>
    </row>
    <row r="96" spans="1:24" x14ac:dyDescent="0.2">
      <c r="A96"/>
      <c r="B96"/>
      <c r="C96"/>
      <c r="D96"/>
      <c r="E96"/>
      <c r="F96" s="96"/>
      <c r="G96"/>
      <c r="H96"/>
      <c r="I96"/>
      <c r="J96"/>
      <c r="K96" s="96"/>
      <c r="L96" s="96"/>
      <c r="M96" s="96"/>
      <c r="N96" s="96"/>
      <c r="O96" s="96"/>
      <c r="P96" s="96"/>
      <c r="Q96" s="96"/>
      <c r="R96"/>
      <c r="S96" s="99"/>
      <c r="T96" s="99"/>
      <c r="U96"/>
      <c r="V96" s="96"/>
      <c r="W96"/>
      <c r="X96"/>
    </row>
    <row r="97" spans="1:24" x14ac:dyDescent="0.2">
      <c r="A97"/>
      <c r="B97"/>
      <c r="C97"/>
      <c r="D97"/>
      <c r="E97"/>
      <c r="F97" s="96"/>
      <c r="G97"/>
      <c r="H97"/>
      <c r="I97"/>
      <c r="J97"/>
      <c r="K97" s="96"/>
      <c r="L97" s="96"/>
      <c r="M97" s="96"/>
      <c r="N97" s="96"/>
      <c r="O97" s="96"/>
      <c r="P97" s="96"/>
      <c r="Q97" s="96"/>
      <c r="R97"/>
      <c r="S97" s="99"/>
      <c r="T97" s="99"/>
      <c r="U97"/>
      <c r="V97" s="96"/>
      <c r="W97"/>
      <c r="X97"/>
    </row>
    <row r="98" spans="1:24" x14ac:dyDescent="0.2">
      <c r="A98"/>
      <c r="B98"/>
      <c r="C98"/>
      <c r="D98"/>
      <c r="E98"/>
      <c r="F98" s="96"/>
      <c r="G98"/>
      <c r="H98"/>
      <c r="I98"/>
      <c r="J98"/>
      <c r="K98" s="96"/>
      <c r="L98" s="96"/>
      <c r="M98" s="96"/>
      <c r="N98" s="96"/>
      <c r="O98" s="96"/>
      <c r="P98" s="96"/>
      <c r="Q98" s="96"/>
      <c r="R98"/>
      <c r="S98" s="99"/>
      <c r="T98" s="99"/>
      <c r="U98"/>
      <c r="V98" s="96"/>
      <c r="W98"/>
      <c r="X98"/>
    </row>
    <row r="99" spans="1:24" x14ac:dyDescent="0.2">
      <c r="A99"/>
      <c r="B99"/>
      <c r="C99"/>
      <c r="D99"/>
      <c r="E99"/>
      <c r="F99" s="96"/>
      <c r="G99"/>
      <c r="H99"/>
      <c r="I99"/>
      <c r="J99"/>
      <c r="K99" s="96"/>
      <c r="L99" s="96"/>
      <c r="M99" s="96"/>
      <c r="N99" s="96"/>
      <c r="O99" s="96"/>
      <c r="P99" s="96"/>
      <c r="Q99" s="96"/>
      <c r="R99"/>
      <c r="S99" s="99"/>
      <c r="T99" s="99"/>
      <c r="U99"/>
      <c r="V99" s="96"/>
      <c r="W99"/>
      <c r="X99"/>
    </row>
    <row r="100" spans="1:24" x14ac:dyDescent="0.2">
      <c r="A100"/>
      <c r="B100"/>
      <c r="C100"/>
      <c r="D100"/>
      <c r="E100"/>
      <c r="F100" s="96"/>
      <c r="G100"/>
      <c r="H100"/>
      <c r="I100"/>
      <c r="J100"/>
      <c r="K100" s="96"/>
      <c r="L100" s="96"/>
      <c r="M100" s="96"/>
      <c r="N100" s="96"/>
      <c r="O100" s="96"/>
      <c r="P100" s="96"/>
      <c r="Q100" s="96"/>
      <c r="R100"/>
      <c r="S100" s="99"/>
      <c r="T100" s="99"/>
      <c r="U100"/>
      <c r="V100" s="96"/>
      <c r="W100"/>
      <c r="X100"/>
    </row>
    <row r="101" spans="1:24" x14ac:dyDescent="0.2">
      <c r="A101"/>
      <c r="B101"/>
      <c r="C101"/>
      <c r="D101"/>
      <c r="E101"/>
      <c r="F101" s="96"/>
      <c r="G101"/>
      <c r="H101"/>
      <c r="I101"/>
      <c r="J101"/>
      <c r="K101" s="96"/>
      <c r="L101" s="96"/>
      <c r="M101" s="96"/>
      <c r="N101" s="96"/>
      <c r="O101" s="96"/>
      <c r="P101" s="96"/>
      <c r="Q101" s="96"/>
      <c r="R101"/>
      <c r="S101" s="99"/>
      <c r="T101" s="99"/>
      <c r="U101"/>
      <c r="V101" s="96"/>
      <c r="W101"/>
      <c r="X101"/>
    </row>
    <row r="102" spans="1:24" x14ac:dyDescent="0.2">
      <c r="A102"/>
      <c r="B102"/>
      <c r="C102"/>
      <c r="D102"/>
      <c r="E102"/>
      <c r="F102" s="96"/>
      <c r="G102"/>
      <c r="H102"/>
      <c r="I102"/>
      <c r="J102"/>
      <c r="K102" s="96"/>
      <c r="L102" s="96"/>
      <c r="M102" s="96"/>
      <c r="N102" s="96"/>
      <c r="O102" s="96"/>
      <c r="P102" s="96"/>
      <c r="Q102" s="96"/>
      <c r="R102"/>
      <c r="S102" s="99"/>
      <c r="T102" s="99"/>
      <c r="U102"/>
      <c r="V102" s="96"/>
      <c r="W102"/>
      <c r="X102"/>
    </row>
    <row r="103" spans="1:24" x14ac:dyDescent="0.2">
      <c r="A103"/>
      <c r="B103"/>
      <c r="C103"/>
      <c r="D103"/>
      <c r="E103"/>
      <c r="F103" s="96"/>
      <c r="G103"/>
      <c r="H103"/>
      <c r="I103"/>
      <c r="J103"/>
      <c r="K103" s="96"/>
      <c r="L103" s="96"/>
      <c r="M103" s="96"/>
      <c r="N103" s="96"/>
      <c r="O103" s="96"/>
      <c r="P103" s="96"/>
      <c r="Q103" s="96"/>
      <c r="R103"/>
      <c r="S103" s="99"/>
      <c r="T103" s="99"/>
      <c r="U103"/>
      <c r="V103" s="96"/>
      <c r="W103"/>
      <c r="X103"/>
    </row>
    <row r="104" spans="1:24" x14ac:dyDescent="0.2">
      <c r="A104"/>
      <c r="B104"/>
      <c r="C104"/>
      <c r="D104"/>
      <c r="E104"/>
      <c r="F104" s="96"/>
      <c r="G104"/>
      <c r="H104"/>
      <c r="I104"/>
      <c r="J104"/>
      <c r="K104" s="96"/>
      <c r="L104" s="96"/>
      <c r="M104" s="96"/>
      <c r="N104" s="96"/>
      <c r="O104" s="96"/>
      <c r="P104" s="96"/>
      <c r="Q104" s="96"/>
      <c r="R104"/>
      <c r="S104" s="99"/>
      <c r="T104" s="99"/>
      <c r="U104"/>
      <c r="V104" s="96"/>
      <c r="W104"/>
      <c r="X104"/>
    </row>
    <row r="105" spans="1:24" x14ac:dyDescent="0.2">
      <c r="A105"/>
      <c r="B105"/>
      <c r="C105"/>
      <c r="D105"/>
      <c r="E105"/>
      <c r="F105" s="96"/>
      <c r="G105"/>
      <c r="H105"/>
      <c r="I105"/>
      <c r="J105"/>
      <c r="K105" s="96"/>
      <c r="L105" s="96"/>
      <c r="M105" s="96"/>
      <c r="N105" s="96"/>
      <c r="O105" s="96"/>
      <c r="P105" s="96"/>
      <c r="Q105" s="96"/>
      <c r="R105"/>
      <c r="S105" s="99"/>
      <c r="T105" s="99"/>
      <c r="U105"/>
      <c r="V105" s="96"/>
      <c r="W105"/>
      <c r="X105"/>
    </row>
    <row r="106" spans="1:24" x14ac:dyDescent="0.2">
      <c r="A106"/>
      <c r="B106"/>
      <c r="C106"/>
      <c r="D106"/>
      <c r="E106"/>
      <c r="F106" s="96"/>
      <c r="G106"/>
      <c r="H106"/>
      <c r="I106"/>
      <c r="J106"/>
      <c r="K106" s="96"/>
      <c r="L106" s="96"/>
      <c r="M106" s="96"/>
      <c r="N106" s="96"/>
      <c r="O106" s="96"/>
      <c r="P106" s="96"/>
      <c r="Q106" s="96"/>
      <c r="R106"/>
      <c r="S106" s="99"/>
      <c r="T106" s="99"/>
      <c r="U106"/>
      <c r="V106" s="96"/>
      <c r="W106"/>
      <c r="X106"/>
    </row>
    <row r="107" spans="1:24" x14ac:dyDescent="0.2">
      <c r="A107"/>
      <c r="B107"/>
      <c r="C107"/>
      <c r="D107"/>
      <c r="E107"/>
      <c r="F107" s="96"/>
      <c r="G107"/>
      <c r="H107"/>
      <c r="I107"/>
      <c r="J107"/>
      <c r="K107" s="96"/>
      <c r="L107" s="96"/>
      <c r="M107" s="96"/>
      <c r="N107" s="96"/>
      <c r="O107" s="96"/>
      <c r="P107" s="96"/>
      <c r="Q107" s="96"/>
      <c r="R107"/>
      <c r="S107" s="99"/>
      <c r="T107" s="99"/>
      <c r="U107"/>
      <c r="V107" s="96"/>
      <c r="W107"/>
      <c r="X107"/>
    </row>
    <row r="108" spans="1:24" x14ac:dyDescent="0.2">
      <c r="A108"/>
      <c r="B108"/>
      <c r="C108"/>
      <c r="D108"/>
      <c r="E108"/>
      <c r="F108" s="96"/>
      <c r="G108"/>
      <c r="H108"/>
      <c r="I108"/>
      <c r="J108"/>
      <c r="K108" s="96"/>
      <c r="L108" s="96"/>
      <c r="M108" s="96"/>
      <c r="N108" s="96"/>
      <c r="O108" s="96"/>
      <c r="P108" s="96"/>
      <c r="Q108" s="96"/>
      <c r="R108"/>
      <c r="S108" s="99"/>
      <c r="T108" s="99"/>
      <c r="U108"/>
      <c r="V108" s="96"/>
      <c r="W108"/>
      <c r="X108"/>
    </row>
    <row r="109" spans="1:24" x14ac:dyDescent="0.2">
      <c r="A109"/>
      <c r="B109"/>
      <c r="C109"/>
      <c r="D109"/>
      <c r="E109"/>
      <c r="F109" s="96"/>
      <c r="G109"/>
      <c r="H109"/>
      <c r="I109"/>
      <c r="J109"/>
      <c r="K109" s="96"/>
      <c r="L109" s="96"/>
      <c r="M109" s="96"/>
      <c r="N109" s="96"/>
      <c r="O109" s="96"/>
      <c r="P109" s="96"/>
      <c r="Q109" s="96"/>
      <c r="R109"/>
      <c r="S109" s="99"/>
      <c r="T109" s="99"/>
      <c r="U109"/>
      <c r="V109" s="96"/>
      <c r="W109"/>
      <c r="X109"/>
    </row>
    <row r="110" spans="1:24" x14ac:dyDescent="0.2">
      <c r="A110"/>
      <c r="B110"/>
      <c r="C110"/>
      <c r="D110"/>
      <c r="E110"/>
      <c r="F110" s="96"/>
      <c r="G110"/>
      <c r="H110"/>
      <c r="I110"/>
      <c r="J110"/>
      <c r="K110" s="96"/>
      <c r="L110" s="96"/>
      <c r="M110" s="96"/>
      <c r="N110" s="96"/>
      <c r="O110" s="96"/>
      <c r="P110" s="96"/>
      <c r="Q110" s="96"/>
      <c r="R110"/>
      <c r="S110" s="99"/>
      <c r="T110" s="99"/>
      <c r="U110"/>
      <c r="V110" s="96"/>
      <c r="W110"/>
      <c r="X110"/>
    </row>
    <row r="111" spans="1:24" x14ac:dyDescent="0.2">
      <c r="A111"/>
      <c r="B111"/>
      <c r="C111"/>
      <c r="D111"/>
      <c r="E111"/>
      <c r="F111" s="96"/>
      <c r="G111"/>
      <c r="H111"/>
      <c r="I111"/>
      <c r="J111"/>
      <c r="K111" s="96"/>
      <c r="L111" s="96"/>
      <c r="M111" s="96"/>
      <c r="N111" s="96"/>
      <c r="O111" s="96"/>
      <c r="P111" s="96"/>
      <c r="Q111" s="96"/>
      <c r="R111"/>
      <c r="S111" s="99"/>
      <c r="T111" s="99"/>
      <c r="U111"/>
      <c r="V111" s="96"/>
      <c r="W111"/>
      <c r="X111"/>
    </row>
    <row r="112" spans="1:24" x14ac:dyDescent="0.2">
      <c r="A112"/>
      <c r="B112"/>
      <c r="C112"/>
      <c r="D112"/>
      <c r="E112"/>
      <c r="F112" s="96"/>
      <c r="G112"/>
      <c r="H112"/>
      <c r="I112"/>
      <c r="J112"/>
      <c r="K112" s="96"/>
      <c r="L112" s="96"/>
      <c r="M112" s="96"/>
      <c r="N112" s="96"/>
      <c r="O112" s="96"/>
      <c r="P112" s="96"/>
      <c r="Q112" s="96"/>
      <c r="R112"/>
      <c r="S112" s="99"/>
      <c r="T112" s="99"/>
      <c r="U112"/>
      <c r="V112" s="96"/>
      <c r="W112"/>
      <c r="X112"/>
    </row>
    <row r="113" spans="1:24" x14ac:dyDescent="0.2">
      <c r="A113"/>
      <c r="B113"/>
      <c r="C113"/>
      <c r="D113"/>
      <c r="E113"/>
      <c r="F113" s="96"/>
      <c r="G113"/>
      <c r="H113"/>
      <c r="I113"/>
      <c r="J113"/>
      <c r="K113" s="96"/>
      <c r="L113" s="96"/>
      <c r="M113" s="96"/>
      <c r="N113" s="96"/>
      <c r="O113" s="96"/>
      <c r="P113" s="96"/>
      <c r="Q113" s="96"/>
      <c r="R113"/>
      <c r="S113" s="99"/>
      <c r="T113" s="99"/>
      <c r="U113"/>
      <c r="V113" s="96"/>
      <c r="W113"/>
      <c r="X113"/>
    </row>
    <row r="114" spans="1:24" x14ac:dyDescent="0.2">
      <c r="A114"/>
      <c r="B114"/>
      <c r="C114"/>
      <c r="D114"/>
      <c r="E114"/>
      <c r="F114" s="96"/>
      <c r="G114"/>
      <c r="H114"/>
      <c r="I114"/>
      <c r="J114"/>
      <c r="K114" s="96"/>
      <c r="L114" s="96"/>
      <c r="M114" s="96"/>
      <c r="N114" s="96"/>
      <c r="O114" s="96"/>
      <c r="P114" s="96"/>
      <c r="Q114" s="96"/>
      <c r="R114"/>
      <c r="S114" s="99"/>
      <c r="T114" s="99"/>
      <c r="U114"/>
      <c r="V114" s="96"/>
      <c r="W114"/>
      <c r="X114"/>
    </row>
    <row r="115" spans="1:24" x14ac:dyDescent="0.2">
      <c r="A115"/>
      <c r="B115"/>
      <c r="C115"/>
      <c r="D115"/>
      <c r="E115"/>
      <c r="F115" s="96"/>
      <c r="G115"/>
      <c r="H115"/>
      <c r="I115"/>
      <c r="J115"/>
      <c r="K115" s="96"/>
      <c r="L115" s="96"/>
      <c r="M115" s="96"/>
      <c r="N115" s="96"/>
      <c r="O115" s="96"/>
      <c r="P115" s="96"/>
      <c r="Q115" s="96"/>
      <c r="R115"/>
      <c r="S115" s="99"/>
      <c r="T115" s="99"/>
      <c r="U115"/>
      <c r="V115" s="96"/>
      <c r="W115"/>
      <c r="X115"/>
    </row>
    <row r="116" spans="1:24" x14ac:dyDescent="0.2">
      <c r="A116"/>
      <c r="B116"/>
      <c r="C116"/>
      <c r="D116"/>
      <c r="E116"/>
      <c r="F116" s="96"/>
      <c r="G116"/>
      <c r="H116"/>
      <c r="I116"/>
      <c r="J116"/>
      <c r="K116" s="96"/>
      <c r="L116" s="96"/>
      <c r="M116" s="96"/>
      <c r="N116" s="96"/>
      <c r="O116" s="96"/>
      <c r="P116" s="96"/>
      <c r="Q116" s="96"/>
      <c r="R116"/>
      <c r="S116" s="99"/>
      <c r="T116" s="99"/>
      <c r="U116"/>
      <c r="V116" s="96"/>
      <c r="W116"/>
      <c r="X116"/>
    </row>
    <row r="117" spans="1:24" x14ac:dyDescent="0.2">
      <c r="A117"/>
      <c r="B117"/>
      <c r="C117"/>
      <c r="D117"/>
      <c r="E117"/>
      <c r="F117" s="96"/>
      <c r="G117"/>
      <c r="H117"/>
      <c r="I117"/>
      <c r="J117"/>
      <c r="K117" s="96"/>
      <c r="L117" s="96"/>
      <c r="M117" s="96"/>
      <c r="N117" s="96"/>
      <c r="O117" s="96"/>
      <c r="P117" s="96"/>
      <c r="Q117" s="96"/>
      <c r="R117"/>
      <c r="S117" s="99"/>
      <c r="T117" s="99"/>
      <c r="U117"/>
      <c r="V117" s="96"/>
      <c r="W117"/>
      <c r="X117"/>
    </row>
    <row r="118" spans="1:24" x14ac:dyDescent="0.2">
      <c r="A118"/>
      <c r="B118"/>
      <c r="C118"/>
      <c r="D118"/>
      <c r="E118"/>
      <c r="F118" s="96"/>
      <c r="G118"/>
      <c r="H118"/>
      <c r="I118"/>
      <c r="J118"/>
      <c r="K118" s="96"/>
      <c r="L118" s="96"/>
      <c r="M118" s="96"/>
      <c r="N118" s="96"/>
      <c r="O118" s="96"/>
      <c r="P118" s="96"/>
      <c r="Q118" s="96"/>
      <c r="R118"/>
      <c r="S118" s="99"/>
      <c r="T118" s="99"/>
      <c r="U118"/>
      <c r="V118" s="96"/>
      <c r="W118"/>
      <c r="X118"/>
    </row>
    <row r="119" spans="1:24" x14ac:dyDescent="0.2">
      <c r="A119"/>
      <c r="B119"/>
      <c r="C119"/>
      <c r="D119"/>
      <c r="E119"/>
      <c r="F119" s="96"/>
      <c r="G119"/>
      <c r="H119"/>
      <c r="I119"/>
      <c r="J119"/>
      <c r="K119" s="96"/>
      <c r="L119" s="96"/>
      <c r="M119" s="96"/>
      <c r="N119" s="96"/>
      <c r="O119" s="96"/>
      <c r="P119" s="96"/>
      <c r="Q119" s="96"/>
      <c r="R119"/>
      <c r="S119" s="99"/>
      <c r="T119" s="99"/>
      <c r="U119"/>
      <c r="V119" s="96"/>
      <c r="W119"/>
      <c r="X119"/>
    </row>
    <row r="120" spans="1:24" x14ac:dyDescent="0.2">
      <c r="A120"/>
      <c r="B120"/>
      <c r="C120"/>
      <c r="D120"/>
      <c r="E120"/>
      <c r="F120" s="96"/>
      <c r="G120"/>
      <c r="H120"/>
      <c r="I120"/>
      <c r="J120"/>
      <c r="K120" s="96"/>
      <c r="L120" s="96"/>
      <c r="M120" s="96"/>
      <c r="N120" s="96"/>
      <c r="O120" s="96"/>
      <c r="P120" s="96"/>
      <c r="Q120" s="96"/>
      <c r="R120"/>
      <c r="S120" s="99"/>
      <c r="T120" s="99"/>
      <c r="U120"/>
      <c r="V120" s="96"/>
      <c r="W120"/>
      <c r="X120"/>
    </row>
    <row r="121" spans="1:24" x14ac:dyDescent="0.2">
      <c r="A121"/>
      <c r="B121"/>
      <c r="C121"/>
      <c r="D121"/>
      <c r="E121"/>
      <c r="F121" s="96"/>
      <c r="G121"/>
      <c r="H121"/>
      <c r="I121"/>
      <c r="J121"/>
      <c r="K121" s="96"/>
      <c r="L121" s="96"/>
      <c r="M121" s="96"/>
      <c r="N121" s="96"/>
      <c r="O121" s="96"/>
      <c r="P121" s="96"/>
      <c r="Q121" s="96"/>
      <c r="R121"/>
      <c r="S121" s="99"/>
      <c r="T121"/>
      <c r="U121"/>
      <c r="V121" s="96"/>
      <c r="W121"/>
      <c r="X121"/>
    </row>
    <row r="122" spans="1:24" x14ac:dyDescent="0.2">
      <c r="A122"/>
      <c r="B122"/>
      <c r="C122"/>
      <c r="D122"/>
      <c r="E122"/>
      <c r="F122" s="96"/>
      <c r="G122"/>
      <c r="H122"/>
      <c r="I122"/>
      <c r="J122"/>
      <c r="K122" s="96"/>
      <c r="L122" s="96"/>
      <c r="M122" s="96"/>
      <c r="N122" s="96"/>
      <c r="O122" s="96"/>
      <c r="P122" s="96"/>
      <c r="Q122" s="96"/>
      <c r="R122"/>
      <c r="S122" s="99"/>
      <c r="T122"/>
      <c r="U122"/>
      <c r="V122" s="96"/>
      <c r="W122"/>
      <c r="X122"/>
    </row>
    <row r="123" spans="1:24" x14ac:dyDescent="0.2">
      <c r="A123"/>
      <c r="B123"/>
      <c r="C123"/>
      <c r="D123"/>
      <c r="E123"/>
      <c r="F123" s="96"/>
      <c r="G123"/>
      <c r="H123"/>
      <c r="I123"/>
      <c r="J123"/>
      <c r="K123" s="96"/>
      <c r="L123" s="96"/>
      <c r="M123" s="96"/>
      <c r="N123" s="96"/>
      <c r="O123" s="96"/>
      <c r="P123" s="96"/>
      <c r="Q123" s="96"/>
      <c r="R123"/>
      <c r="S123" s="99"/>
      <c r="T123"/>
      <c r="U123"/>
      <c r="V123" s="96"/>
      <c r="W123"/>
      <c r="X123"/>
    </row>
    <row r="124" spans="1:24" x14ac:dyDescent="0.2">
      <c r="A124"/>
      <c r="B124"/>
      <c r="C124"/>
      <c r="D124"/>
      <c r="E124"/>
      <c r="F124" s="96"/>
      <c r="G124"/>
      <c r="H124"/>
      <c r="I124"/>
      <c r="J124"/>
      <c r="K124" s="96"/>
      <c r="L124" s="96"/>
      <c r="M124" s="96"/>
      <c r="N124" s="96"/>
      <c r="O124" s="96"/>
      <c r="P124" s="96"/>
      <c r="Q124" s="96"/>
      <c r="R124"/>
      <c r="S124" s="99"/>
      <c r="T124"/>
      <c r="U124"/>
      <c r="V124" s="96"/>
      <c r="W124"/>
      <c r="X124"/>
    </row>
    <row r="125" spans="1:24" x14ac:dyDescent="0.2">
      <c r="A125"/>
      <c r="B125"/>
      <c r="C125"/>
      <c r="D125"/>
      <c r="E125"/>
      <c r="F125" s="96"/>
      <c r="G125"/>
      <c r="H125"/>
      <c r="I125"/>
      <c r="J125"/>
      <c r="K125" s="96"/>
      <c r="L125" s="96"/>
      <c r="M125" s="96"/>
      <c r="N125" s="96"/>
      <c r="O125" s="96"/>
      <c r="P125" s="96"/>
      <c r="Q125" s="96"/>
      <c r="R125"/>
      <c r="S125" s="99"/>
      <c r="T125"/>
      <c r="U125"/>
      <c r="V125"/>
      <c r="W125"/>
      <c r="X125"/>
    </row>
  </sheetData>
  <mergeCells count="12">
    <mergeCell ref="A1:M1"/>
    <mergeCell ref="A2:M2"/>
    <mergeCell ref="A3:D3"/>
    <mergeCell ref="E3:M3"/>
    <mergeCell ref="A4:D4"/>
    <mergeCell ref="E4:M4"/>
    <mergeCell ref="A5:D5"/>
    <mergeCell ref="E5:M5"/>
    <mergeCell ref="A6:D6"/>
    <mergeCell ref="E6:M6"/>
    <mergeCell ref="A7:D7"/>
    <mergeCell ref="E7:M7"/>
  </mergeCells>
  <pageMargins left="0.7" right="0.7" top="0.75" bottom="0.75" header="0.3" footer="0.3"/>
  <pageSetup paperSize="9" scale="22" orientation="portrait" horizontalDpi="4294967295" verticalDpi="4294967295" r:id="rId1"/>
  <colBreaks count="1" manualBreakCount="1">
    <brk id="22" max="53" man="1"/>
  </col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view="pageBreakPreview" zoomScale="50" zoomScaleNormal="60" zoomScaleSheetLayoutView="50" workbookViewId="0">
      <pane ySplit="8" topLeftCell="A9" activePane="bottomLeft" state="frozen"/>
      <selection pane="bottomLeft" activeCell="C11" sqref="C11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4" width="22.42578125" style="2" customWidth="1"/>
    <col min="5" max="5" width="15.5703125" style="2" customWidth="1"/>
    <col min="6" max="6" width="17.28515625" style="3" customWidth="1"/>
    <col min="7" max="7" width="11.140625" style="3" customWidth="1"/>
    <col min="8" max="9" width="16.28515625" style="3" customWidth="1"/>
    <col min="10" max="10" width="14.28515625" style="3" customWidth="1"/>
    <col min="11" max="12" width="16.28515625" style="3" customWidth="1"/>
    <col min="13" max="13" width="18" style="3" customWidth="1"/>
    <col min="14" max="14" width="20.85546875" style="3" customWidth="1"/>
    <col min="15" max="15" width="13" style="3" customWidth="1"/>
    <col min="16" max="16" width="16" style="3" customWidth="1"/>
    <col min="17" max="17" width="16.42578125" style="3" customWidth="1"/>
    <col min="18" max="18" width="11.7109375" style="3" customWidth="1"/>
    <col min="19" max="19" width="30" style="3" customWidth="1"/>
    <col min="20" max="20" width="23.42578125" style="3" customWidth="1"/>
    <col min="21" max="22" width="9.140625" style="3"/>
    <col min="23" max="23" width="44.140625" style="3" hidden="1" customWidth="1"/>
    <col min="24" max="24" width="26.7109375" style="3" hidden="1" customWidth="1"/>
    <col min="25" max="26" width="0" style="3" hidden="1" customWidth="1"/>
    <col min="27" max="27" width="8.85546875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COUNTIF(A10:A150,"&lt;&gt;"&amp;"")</f>
        <v>8</v>
      </c>
    </row>
    <row r="2" spans="1:27" ht="33" customHeight="1" thickBot="1" x14ac:dyDescent="0.25">
      <c r="A2" s="242" t="s">
        <v>47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COUNTIFS(K10:K264,"&lt;&gt;"&amp;"",B10:B264,"&lt;&gt;"&amp;"ΑΚΥΡΩΣΗ")</f>
        <v>4</v>
      </c>
    </row>
    <row r="3" spans="1:27" ht="37.5" customHeight="1" thickBot="1" x14ac:dyDescent="0.25">
      <c r="A3" s="230" t="s">
        <v>637</v>
      </c>
      <c r="B3" s="248"/>
      <c r="C3" s="248"/>
      <c r="D3" s="249"/>
      <c r="E3" s="233">
        <v>26000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COUNTIFS(L10:L264,"&lt;&gt;"&amp;"",B10:B264,"&lt;&gt;"&amp;"ΑΚΥΡΩΣΗ")</f>
        <v>4</v>
      </c>
    </row>
    <row r="4" spans="1:27" ht="41.25" customHeight="1" thickBot="1" x14ac:dyDescent="0.25">
      <c r="A4" s="230" t="s">
        <v>71</v>
      </c>
      <c r="B4" s="248"/>
      <c r="C4" s="248"/>
      <c r="D4" s="249"/>
      <c r="E4" s="245">
        <f>COUNTIF(A10:A100,"&lt;&gt;"&amp;"")</f>
        <v>8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COUNTIFS(N10:N264,"&lt;&gt;"&amp;"",B10:B264,"&lt;&gt;"&amp;"ΑΚΥΡΩΣΗ")</f>
        <v>4</v>
      </c>
    </row>
    <row r="5" spans="1:27" ht="37.5" customHeight="1" thickBot="1" x14ac:dyDescent="0.25">
      <c r="A5" s="230" t="s">
        <v>72</v>
      </c>
      <c r="B5" s="248"/>
      <c r="C5" s="248"/>
      <c r="D5" s="249"/>
      <c r="E5" s="233">
        <f>SUMIF(G10:G100,"&lt;&gt;"&amp;"")</f>
        <v>21700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COUNTIFS(O10:O264,"&lt;&gt;"&amp;"",B10:B264,"&lt;&gt;"&amp;"ΑΚΥΡΩΣΗ")</f>
        <v>4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SUM(AA10:AA17)</f>
        <v>17000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W6" s="93" t="s">
        <v>70</v>
      </c>
      <c r="X6" s="93">
        <f>COUNTIFS(B10:B264,"&lt;&gt;"&amp;"",B10:B264,"&lt;&gt;"&amp;"ΑΚΥΡΩΣΗ")</f>
        <v>5</v>
      </c>
    </row>
    <row r="7" spans="1:27" ht="54" customHeight="1" thickBot="1" x14ac:dyDescent="0.25">
      <c r="A7" s="238" t="s">
        <v>63</v>
      </c>
      <c r="B7" s="239"/>
      <c r="C7" s="239"/>
      <c r="D7" s="240"/>
      <c r="E7" s="233">
        <f>E3-E6</f>
        <v>9000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SUMIFS(G10:G264,K10:K264,"&lt;&gt;"&amp;"",B10:B264,"&lt;&gt;"&amp;"ΑΚΥΡΩΣΗ")</f>
        <v>15800</v>
      </c>
    </row>
    <row r="8" spans="1:27" ht="26.25" thickBot="1" x14ac:dyDescent="0.25">
      <c r="W8" s="94" t="s">
        <v>75</v>
      </c>
      <c r="X8" s="93">
        <f>SUMIFS(G10:G264,N10:N264,"&lt;&gt;"&amp;"",B10:B264,"&lt;&gt;"&amp;"ΑΚΥΡΩΣΗ")</f>
        <v>15800</v>
      </c>
    </row>
    <row r="9" spans="1:27" ht="75.75" thickBot="1" x14ac:dyDescent="0.25">
      <c r="A9" s="97" t="s">
        <v>46</v>
      </c>
      <c r="B9" s="174" t="s">
        <v>101</v>
      </c>
      <c r="C9" s="174" t="s">
        <v>104</v>
      </c>
      <c r="D9" s="174" t="s">
        <v>105</v>
      </c>
      <c r="E9" s="175" t="s">
        <v>107</v>
      </c>
      <c r="F9" s="174" t="s">
        <v>108</v>
      </c>
      <c r="G9" s="174" t="s">
        <v>109</v>
      </c>
      <c r="H9" s="174" t="s">
        <v>110</v>
      </c>
      <c r="I9" s="175" t="s">
        <v>111</v>
      </c>
      <c r="J9" s="175" t="s">
        <v>112</v>
      </c>
      <c r="K9" s="174" t="s">
        <v>113</v>
      </c>
      <c r="L9" s="174" t="s">
        <v>114</v>
      </c>
      <c r="M9" s="174" t="s">
        <v>116</v>
      </c>
      <c r="N9" s="174" t="s">
        <v>119</v>
      </c>
      <c r="O9" s="174" t="s">
        <v>120</v>
      </c>
      <c r="P9" s="174" t="s">
        <v>122</v>
      </c>
      <c r="Q9" s="174" t="s">
        <v>123</v>
      </c>
      <c r="R9" s="174" t="s">
        <v>124</v>
      </c>
      <c r="S9" s="174" t="s">
        <v>52</v>
      </c>
      <c r="T9" s="174" t="s">
        <v>126</v>
      </c>
      <c r="U9" s="174" t="s">
        <v>127</v>
      </c>
      <c r="V9" s="174" t="s">
        <v>128</v>
      </c>
      <c r="W9" s="176" t="s">
        <v>76</v>
      </c>
      <c r="X9" s="93">
        <f>SUMIFS(G10:G264,O10:O264,"&lt;&gt;"&amp;"",B10:B264,"&lt;&gt;"&amp;"ΑΚΥΡΩΣΗ")</f>
        <v>15800</v>
      </c>
    </row>
    <row r="10" spans="1:27" ht="80.25" customHeight="1" thickBot="1" x14ac:dyDescent="0.25">
      <c r="A10" s="102">
        <v>1</v>
      </c>
      <c r="B10" s="104" t="s">
        <v>477</v>
      </c>
      <c r="C10" s="104" t="s">
        <v>739</v>
      </c>
      <c r="D10" s="104" t="s">
        <v>488</v>
      </c>
      <c r="E10" s="104" t="s">
        <v>489</v>
      </c>
      <c r="F10" s="124">
        <v>36425</v>
      </c>
      <c r="G10" s="102">
        <v>4200</v>
      </c>
      <c r="H10" s="102"/>
      <c r="I10" s="104" t="s">
        <v>480</v>
      </c>
      <c r="J10" s="104" t="s">
        <v>64</v>
      </c>
      <c r="K10" s="124">
        <v>36425</v>
      </c>
      <c r="L10" s="124">
        <v>36425</v>
      </c>
      <c r="M10" s="124">
        <v>36425</v>
      </c>
      <c r="N10" s="124">
        <v>36699</v>
      </c>
      <c r="O10" s="124">
        <v>37074</v>
      </c>
      <c r="P10" s="124">
        <v>37074</v>
      </c>
      <c r="Q10" s="124">
        <v>37386</v>
      </c>
      <c r="R10" s="102">
        <v>4000</v>
      </c>
      <c r="S10" s="102"/>
      <c r="T10" s="102"/>
      <c r="U10" s="102"/>
      <c r="V10" s="102"/>
      <c r="W10" s="102"/>
      <c r="X10" s="172">
        <f>SUMIFS(G10:G249,P10:P249,"&lt;&gt;"&amp;"",B10:B249,"&lt;&gt;"&amp;"ΑΚΥΡΩΣΗ")</f>
        <v>15800</v>
      </c>
      <c r="AA10" s="3">
        <f>IF(R10="",(SUMIFS(G10,B10,"&lt;&gt;"&amp;"ΑΚΥΡΩΣΗ",B10,"&lt;&gt;"&amp;"ΥΠΟΒΟΛΗ ΑΙΤΗΣΗΣ")),R10)</f>
        <v>4000</v>
      </c>
    </row>
    <row r="11" spans="1:27" ht="51" customHeight="1" x14ac:dyDescent="0.2">
      <c r="A11" s="102">
        <v>2</v>
      </c>
      <c r="B11" s="104" t="s">
        <v>477</v>
      </c>
      <c r="C11" s="104" t="s">
        <v>739</v>
      </c>
      <c r="D11" s="104" t="s">
        <v>488</v>
      </c>
      <c r="E11" s="104" t="s">
        <v>490</v>
      </c>
      <c r="F11" s="124">
        <v>36736</v>
      </c>
      <c r="G11" s="102">
        <v>4200</v>
      </c>
      <c r="H11" s="102"/>
      <c r="I11" s="104" t="s">
        <v>480</v>
      </c>
      <c r="J11" s="104" t="s">
        <v>64</v>
      </c>
      <c r="K11" s="124">
        <v>36736</v>
      </c>
      <c r="L11" s="124">
        <v>36736</v>
      </c>
      <c r="M11" s="124">
        <v>36736</v>
      </c>
      <c r="N11" s="124">
        <v>36859</v>
      </c>
      <c r="O11" s="124">
        <v>36736</v>
      </c>
      <c r="P11" s="124">
        <v>37159</v>
      </c>
      <c r="Q11" s="124">
        <v>37316</v>
      </c>
      <c r="R11" s="102">
        <v>4000</v>
      </c>
      <c r="S11" s="102"/>
      <c r="T11" s="102"/>
      <c r="U11" s="102"/>
      <c r="V11" s="102"/>
      <c r="W11" s="102"/>
      <c r="X11" s="173">
        <f>COUNTIFS(P10:P249,"&lt;&gt;"&amp;"",B10:B249,"&lt;&gt;"&amp;"ΑΚΥΡΩΣΗ")</f>
        <v>4</v>
      </c>
      <c r="AA11" s="3">
        <f t="shared" ref="AA11:AA17" si="0">IF(R11="",(SUMIFS(G11,B11,"&lt;&gt;"&amp;"ΑΚΥΡΩΣΗ",B11,"&lt;&gt;"&amp;"ΥΠΟΒΟΛΗ ΑΙΤΗΣΗΣ")),R11)</f>
        <v>4000</v>
      </c>
    </row>
    <row r="12" spans="1:27" ht="58.5" customHeight="1" x14ac:dyDescent="0.2">
      <c r="A12" s="102">
        <v>3</v>
      </c>
      <c r="B12" s="104" t="s">
        <v>131</v>
      </c>
      <c r="C12" s="104" t="s">
        <v>739</v>
      </c>
      <c r="D12" s="104" t="s">
        <v>483</v>
      </c>
      <c r="E12" s="104" t="s">
        <v>491</v>
      </c>
      <c r="F12" s="124">
        <v>37565</v>
      </c>
      <c r="G12" s="102">
        <v>1700</v>
      </c>
      <c r="H12" s="104" t="s">
        <v>97</v>
      </c>
      <c r="I12" s="104" t="s">
        <v>492</v>
      </c>
      <c r="J12" s="104" t="s">
        <v>99</v>
      </c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50">
        <f>SUMIFS(R10:R249,P10:P249,"&lt;&gt;"&amp;"",B10:B249,"&lt;&gt;"&amp;"ΑΚΥΡΩΣΗ")</f>
        <v>15200</v>
      </c>
      <c r="AA12" s="3">
        <f t="shared" si="0"/>
        <v>0</v>
      </c>
    </row>
    <row r="13" spans="1:27" ht="69" customHeight="1" x14ac:dyDescent="0.2">
      <c r="A13" s="102">
        <v>4</v>
      </c>
      <c r="B13" s="104" t="s">
        <v>131</v>
      </c>
      <c r="C13" s="104" t="s">
        <v>739</v>
      </c>
      <c r="D13" s="104" t="s">
        <v>483</v>
      </c>
      <c r="E13" s="104" t="s">
        <v>493</v>
      </c>
      <c r="F13" s="124">
        <v>38098</v>
      </c>
      <c r="G13" s="102">
        <v>1800</v>
      </c>
      <c r="H13" s="104" t="s">
        <v>97</v>
      </c>
      <c r="I13" s="104" t="s">
        <v>494</v>
      </c>
      <c r="J13" s="104" t="s">
        <v>99</v>
      </c>
      <c r="K13" s="102"/>
      <c r="L13" s="102"/>
      <c r="M13" s="102"/>
      <c r="N13" s="124">
        <v>38098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50">
        <f>COUNTIFS(Q10:Q249,"&lt;&gt;"&amp;"",B10:B249,"&lt;&gt;"&amp;"ΑΚΥΡΩΣΗ")</f>
        <v>4</v>
      </c>
      <c r="AA13" s="3">
        <f t="shared" si="0"/>
        <v>0</v>
      </c>
    </row>
    <row r="14" spans="1:27" ht="91.5" customHeight="1" x14ac:dyDescent="0.2">
      <c r="A14" s="102">
        <v>5</v>
      </c>
      <c r="B14" s="104" t="s">
        <v>477</v>
      </c>
      <c r="C14" s="104" t="s">
        <v>739</v>
      </c>
      <c r="D14" s="104" t="s">
        <v>483</v>
      </c>
      <c r="E14" s="104" t="s">
        <v>495</v>
      </c>
      <c r="F14" s="124">
        <v>38787</v>
      </c>
      <c r="G14" s="102">
        <v>3800</v>
      </c>
      <c r="H14" s="104" t="s">
        <v>97</v>
      </c>
      <c r="I14" s="104" t="s">
        <v>740</v>
      </c>
      <c r="J14" s="104" t="s">
        <v>64</v>
      </c>
      <c r="K14" s="124">
        <v>38787</v>
      </c>
      <c r="L14" s="124">
        <v>38787</v>
      </c>
      <c r="M14" s="124">
        <v>38787</v>
      </c>
      <c r="N14" s="124">
        <v>38734</v>
      </c>
      <c r="O14" s="124">
        <v>38194</v>
      </c>
      <c r="P14" s="124">
        <v>38254</v>
      </c>
      <c r="Q14" s="124">
        <v>38869</v>
      </c>
      <c r="R14" s="102">
        <v>3600</v>
      </c>
      <c r="S14" s="104" t="s">
        <v>741</v>
      </c>
      <c r="T14" s="102"/>
      <c r="U14" s="102"/>
      <c r="V14" s="102"/>
      <c r="W14" s="102"/>
      <c r="X14" s="150"/>
      <c r="AA14" s="3">
        <f t="shared" si="0"/>
        <v>3600</v>
      </c>
    </row>
    <row r="15" spans="1:27" ht="38.25" x14ac:dyDescent="0.2">
      <c r="A15" s="102">
        <v>6</v>
      </c>
      <c r="B15" s="104" t="s">
        <v>92</v>
      </c>
      <c r="C15" s="104" t="s">
        <v>739</v>
      </c>
      <c r="D15" s="104" t="s">
        <v>496</v>
      </c>
      <c r="E15" s="104" t="s">
        <v>497</v>
      </c>
      <c r="F15" s="124">
        <v>39400</v>
      </c>
      <c r="G15" s="102">
        <v>1800</v>
      </c>
      <c r="H15" s="104" t="s">
        <v>97</v>
      </c>
      <c r="I15" s="104" t="s">
        <v>498</v>
      </c>
      <c r="J15" s="104" t="s">
        <v>99</v>
      </c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/>
      <c r="AA15" s="3">
        <f t="shared" si="0"/>
        <v>1800</v>
      </c>
    </row>
    <row r="16" spans="1:27" ht="25.5" x14ac:dyDescent="0.2">
      <c r="A16" s="102">
        <v>7</v>
      </c>
      <c r="B16" s="104" t="s">
        <v>131</v>
      </c>
      <c r="C16" s="104" t="s">
        <v>739</v>
      </c>
      <c r="D16" s="104" t="s">
        <v>499</v>
      </c>
      <c r="E16" s="104" t="s">
        <v>500</v>
      </c>
      <c r="F16" s="124">
        <v>39463</v>
      </c>
      <c r="G16" s="102">
        <v>600</v>
      </c>
      <c r="H16" s="104" t="s">
        <v>97</v>
      </c>
      <c r="I16" s="104" t="s">
        <v>501</v>
      </c>
      <c r="J16" s="104" t="s">
        <v>99</v>
      </c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/>
      <c r="AA16" s="3">
        <f t="shared" si="0"/>
        <v>0</v>
      </c>
    </row>
    <row r="17" spans="1:27" ht="114" customHeight="1" x14ac:dyDescent="0.2">
      <c r="A17" s="102">
        <v>8</v>
      </c>
      <c r="B17" s="104" t="s">
        <v>477</v>
      </c>
      <c r="C17" s="104" t="s">
        <v>739</v>
      </c>
      <c r="D17" s="104" t="s">
        <v>502</v>
      </c>
      <c r="E17" s="104" t="s">
        <v>503</v>
      </c>
      <c r="F17" s="124">
        <v>39498</v>
      </c>
      <c r="G17" s="102">
        <v>3600</v>
      </c>
      <c r="H17" s="102"/>
      <c r="I17" s="104" t="s">
        <v>480</v>
      </c>
      <c r="J17" s="104" t="s">
        <v>64</v>
      </c>
      <c r="K17" s="124">
        <v>39498</v>
      </c>
      <c r="L17" s="124">
        <v>39498</v>
      </c>
      <c r="M17" s="124">
        <v>39498</v>
      </c>
      <c r="N17" s="124">
        <v>40035</v>
      </c>
      <c r="O17" s="124">
        <v>40267</v>
      </c>
      <c r="P17" s="124">
        <v>40338</v>
      </c>
      <c r="Q17" s="124">
        <v>40506</v>
      </c>
      <c r="R17" s="102">
        <v>3600</v>
      </c>
      <c r="S17" s="102"/>
      <c r="T17" s="102"/>
      <c r="U17" s="102"/>
      <c r="V17" s="102"/>
      <c r="W17" s="102"/>
      <c r="X17"/>
      <c r="AA17" s="3">
        <f t="shared" si="0"/>
        <v>3600</v>
      </c>
    </row>
    <row r="18" spans="1:27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</sheetData>
  <mergeCells count="12">
    <mergeCell ref="E7:M7"/>
    <mergeCell ref="A1:M1"/>
    <mergeCell ref="A2:M2"/>
    <mergeCell ref="A3:D3"/>
    <mergeCell ref="A6:D6"/>
    <mergeCell ref="A7:D7"/>
    <mergeCell ref="A4:D4"/>
    <mergeCell ref="A5:D5"/>
    <mergeCell ref="E3:M3"/>
    <mergeCell ref="E4:M4"/>
    <mergeCell ref="E5:M5"/>
    <mergeCell ref="E6:M6"/>
  </mergeCells>
  <phoneticPr fontId="0" type="noConversion"/>
  <pageMargins left="0.75" right="0.75" top="1" bottom="1" header="0.5" footer="0.5"/>
  <pageSetup paperSize="9" scale="36" fitToHeight="0" orientation="landscape" horizontalDpi="200" verticalDpi="200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view="pageBreakPreview" zoomScale="50" zoomScaleNormal="75" zoomScaleSheetLayoutView="50" workbookViewId="0">
      <selection activeCell="R16" sqref="R16"/>
    </sheetView>
  </sheetViews>
  <sheetFormatPr defaultColWidth="9.140625" defaultRowHeight="12.75" x14ac:dyDescent="0.2"/>
  <cols>
    <col min="1" max="1" width="7.28515625" style="2" customWidth="1"/>
    <col min="2" max="2" width="16.85546875" style="2" customWidth="1"/>
    <col min="3" max="3" width="25.5703125" style="2" customWidth="1"/>
    <col min="4" max="4" width="23.28515625" style="2" customWidth="1"/>
    <col min="5" max="5" width="12.42578125" style="2" customWidth="1"/>
    <col min="6" max="6" width="20.140625" style="3" bestFit="1" customWidth="1"/>
    <col min="7" max="7" width="12.5703125" style="3" customWidth="1"/>
    <col min="8" max="9" width="16.28515625" style="3" customWidth="1"/>
    <col min="10" max="10" width="14.28515625" style="3" customWidth="1"/>
    <col min="11" max="12" width="16.28515625" style="3" customWidth="1"/>
    <col min="13" max="13" width="25.140625" style="3" customWidth="1"/>
    <col min="14" max="14" width="20.85546875" style="3" customWidth="1"/>
    <col min="15" max="15" width="13" style="3" customWidth="1"/>
    <col min="16" max="16" width="13.42578125" style="3" customWidth="1"/>
    <col min="17" max="17" width="21.28515625" style="3" customWidth="1"/>
    <col min="18" max="18" width="16.85546875" style="3" customWidth="1"/>
    <col min="19" max="19" width="30" style="3" customWidth="1"/>
    <col min="20" max="20" width="23.42578125" style="3" customWidth="1"/>
    <col min="21" max="21" width="9.140625" style="3"/>
    <col min="22" max="22" width="17.85546875" style="3" customWidth="1"/>
    <col min="23" max="23" width="44.140625" style="3" hidden="1" customWidth="1"/>
    <col min="24" max="24" width="26.7109375" style="3" hidden="1" customWidth="1"/>
    <col min="25" max="27" width="9.140625" style="3" hidden="1" customWidth="1"/>
    <col min="28" max="16384" width="9.140625" style="3"/>
  </cols>
  <sheetData>
    <row r="1" spans="1:27" ht="55.5" customHeight="1" thickBot="1" x14ac:dyDescent="0.25">
      <c r="A1" s="242" t="s">
        <v>471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54"/>
      <c r="O1" s="54"/>
      <c r="W1" s="93" t="s">
        <v>65</v>
      </c>
      <c r="X1" s="93">
        <f>COUNTIF(A10:A150,"&lt;&gt;"&amp;"")</f>
        <v>7</v>
      </c>
    </row>
    <row r="2" spans="1:27" ht="33" customHeight="1" thickBot="1" x14ac:dyDescent="0.25">
      <c r="A2" s="242" t="s">
        <v>26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95"/>
      <c r="O2" s="74"/>
      <c r="W2" s="93" t="s">
        <v>66</v>
      </c>
      <c r="X2" s="93">
        <f>COUNTIFS(K10:K264,"&lt;&gt;"&amp;"",B10:B264,"&lt;&gt;"&amp;"ΑΚΥΡΩΣΗ")</f>
        <v>6</v>
      </c>
    </row>
    <row r="3" spans="1:27" ht="37.5" customHeight="1" thickBot="1" x14ac:dyDescent="0.25">
      <c r="A3" s="230" t="s">
        <v>636</v>
      </c>
      <c r="B3" s="231"/>
      <c r="C3" s="231"/>
      <c r="D3" s="232"/>
      <c r="E3" s="233">
        <v>21000</v>
      </c>
      <c r="F3" s="234"/>
      <c r="G3" s="234"/>
      <c r="H3" s="234"/>
      <c r="I3" s="234"/>
      <c r="J3" s="234"/>
      <c r="K3" s="234"/>
      <c r="L3" s="234"/>
      <c r="M3" s="235"/>
      <c r="N3" s="92"/>
      <c r="O3" s="74"/>
      <c r="W3" s="93" t="s">
        <v>67</v>
      </c>
      <c r="X3" s="93">
        <f>COUNTIFS(L10:L264,"&lt;&gt;"&amp;"",B10:B264,"&lt;&gt;"&amp;"ΑΚΥΡΩΣΗ")</f>
        <v>6</v>
      </c>
    </row>
    <row r="4" spans="1:27" ht="41.25" customHeight="1" thickBot="1" x14ac:dyDescent="0.25">
      <c r="A4" s="230" t="s">
        <v>71</v>
      </c>
      <c r="B4" s="231"/>
      <c r="C4" s="231"/>
      <c r="D4" s="232"/>
      <c r="E4" s="245">
        <f>COUNTIF(A10:A100,"&lt;&gt;"&amp;"")</f>
        <v>7</v>
      </c>
      <c r="F4" s="246"/>
      <c r="G4" s="246"/>
      <c r="H4" s="246"/>
      <c r="I4" s="246"/>
      <c r="J4" s="246"/>
      <c r="K4" s="246"/>
      <c r="L4" s="246"/>
      <c r="M4" s="247"/>
      <c r="N4" s="92"/>
      <c r="O4" s="74"/>
      <c r="W4" s="93" t="s">
        <v>68</v>
      </c>
      <c r="X4" s="93">
        <f>COUNTIFS(N10:N264,"&lt;&gt;"&amp;"",B10:B264,"&lt;&gt;"&amp;"ΑΚΥΡΩΣΗ")</f>
        <v>6</v>
      </c>
    </row>
    <row r="5" spans="1:27" ht="37.5" customHeight="1" thickBot="1" x14ac:dyDescent="0.25">
      <c r="A5" s="230" t="s">
        <v>72</v>
      </c>
      <c r="B5" s="231"/>
      <c r="C5" s="231"/>
      <c r="D5" s="232"/>
      <c r="E5" s="233">
        <f>SUMIF(G10:G100,"&lt;&gt;"&amp;"")</f>
        <v>16450</v>
      </c>
      <c r="F5" s="234"/>
      <c r="G5" s="234"/>
      <c r="H5" s="234"/>
      <c r="I5" s="234"/>
      <c r="J5" s="234"/>
      <c r="K5" s="234"/>
      <c r="L5" s="234"/>
      <c r="M5" s="235"/>
      <c r="N5" s="92"/>
      <c r="O5" s="74"/>
      <c r="W5" s="93" t="s">
        <v>69</v>
      </c>
      <c r="X5" s="93">
        <f>COUNTIFS(O10:O264,"&lt;&gt;"&amp;"",B10:B264,"&lt;&gt;"&amp;"ΑΚΥΡΩΣΗ")</f>
        <v>6</v>
      </c>
    </row>
    <row r="6" spans="1:27" ht="50.25" customHeight="1" thickBot="1" x14ac:dyDescent="0.25">
      <c r="A6" s="230" t="s">
        <v>73</v>
      </c>
      <c r="B6" s="236"/>
      <c r="C6" s="236"/>
      <c r="D6" s="237"/>
      <c r="E6" s="233">
        <f>SUMIFS(G10:G100,B10:B100,"&lt;&gt;"&amp;"ΑΚΥΡΩΣΗ",B10:B100,"&lt;&gt;"&amp;"ΥΠΟΒΟΛΗ ΑΙΤΗΣΗΣ")</f>
        <v>13950</v>
      </c>
      <c r="F6" s="234"/>
      <c r="G6" s="234"/>
      <c r="H6" s="234"/>
      <c r="I6" s="234"/>
      <c r="J6" s="234"/>
      <c r="K6" s="234"/>
      <c r="L6" s="234"/>
      <c r="M6" s="235"/>
      <c r="N6" s="92"/>
      <c r="O6" s="74"/>
      <c r="W6" s="93" t="s">
        <v>70</v>
      </c>
      <c r="X6" s="93">
        <f>COUNTIFS(B10:B264,"&lt;&gt;"&amp;"",B10:B264,"&lt;&gt;"&amp;"ΑΚΥΡΩΣΗ")</f>
        <v>7</v>
      </c>
    </row>
    <row r="7" spans="1:27" ht="54" customHeight="1" thickBot="1" x14ac:dyDescent="0.25">
      <c r="A7" s="238" t="s">
        <v>63</v>
      </c>
      <c r="B7" s="239"/>
      <c r="C7" s="239"/>
      <c r="D7" s="240"/>
      <c r="E7" s="233">
        <f>E3-E6</f>
        <v>7050</v>
      </c>
      <c r="F7" s="234"/>
      <c r="G7" s="234"/>
      <c r="H7" s="234"/>
      <c r="I7" s="234"/>
      <c r="J7" s="234"/>
      <c r="K7" s="234"/>
      <c r="L7" s="234"/>
      <c r="M7" s="235"/>
      <c r="N7" s="74"/>
      <c r="O7" s="74"/>
      <c r="W7" s="94" t="s">
        <v>74</v>
      </c>
      <c r="X7" s="94">
        <f>SUMIFS(G10:G264,K10:K264,"&lt;&gt;"&amp;"",B10:B264,"&lt;&gt;"&amp;"ΑΚΥΡΩΣΗ")</f>
        <v>13950</v>
      </c>
    </row>
    <row r="8" spans="1:27" ht="26.25" thickBot="1" x14ac:dyDescent="0.25">
      <c r="W8" s="94" t="s">
        <v>75</v>
      </c>
      <c r="X8" s="93">
        <f>SUMIFS(G10:G264,N10:N264,"&lt;&gt;"&amp;"",B10:B264,"&lt;&gt;"&amp;"ΑΚΥΡΩΣΗ")</f>
        <v>13950</v>
      </c>
    </row>
    <row r="9" spans="1:27" ht="105.75" thickBot="1" x14ac:dyDescent="0.25">
      <c r="A9" s="97" t="s">
        <v>46</v>
      </c>
      <c r="B9" s="97" t="s">
        <v>101</v>
      </c>
      <c r="C9" s="97" t="s">
        <v>104</v>
      </c>
      <c r="D9" s="97" t="s">
        <v>105</v>
      </c>
      <c r="E9" s="97" t="s">
        <v>107</v>
      </c>
      <c r="F9" s="97" t="s">
        <v>108</v>
      </c>
      <c r="G9" s="97" t="s">
        <v>109</v>
      </c>
      <c r="H9" s="97" t="s">
        <v>110</v>
      </c>
      <c r="I9" s="97" t="s">
        <v>111</v>
      </c>
      <c r="J9" s="97" t="s">
        <v>112</v>
      </c>
      <c r="K9" s="97" t="s">
        <v>113</v>
      </c>
      <c r="L9" s="97" t="s">
        <v>114</v>
      </c>
      <c r="M9" s="97" t="s">
        <v>116</v>
      </c>
      <c r="N9" s="97" t="s">
        <v>119</v>
      </c>
      <c r="O9" s="97" t="s">
        <v>120</v>
      </c>
      <c r="P9" s="97" t="s">
        <v>122</v>
      </c>
      <c r="Q9" s="97" t="s">
        <v>123</v>
      </c>
      <c r="R9" s="97" t="s">
        <v>124</v>
      </c>
      <c r="S9" s="97" t="s">
        <v>52</v>
      </c>
      <c r="T9" s="97" t="s">
        <v>126</v>
      </c>
      <c r="U9" s="97" t="s">
        <v>127</v>
      </c>
      <c r="V9" s="97" t="s">
        <v>128</v>
      </c>
      <c r="W9" s="101" t="s">
        <v>76</v>
      </c>
      <c r="X9" s="93">
        <f>SUMIFS(G10:G264,O10:O264,"&lt;&gt;"&amp;"",B10:B264,"&lt;&gt;"&amp;"ΑΚΥΡΩΣΗ")</f>
        <v>13950</v>
      </c>
    </row>
    <row r="10" spans="1:27" ht="81.75" customHeight="1" thickBot="1" x14ac:dyDescent="0.25">
      <c r="A10" s="102">
        <v>1</v>
      </c>
      <c r="B10" s="104" t="s">
        <v>432</v>
      </c>
      <c r="C10" s="104" t="s">
        <v>472</v>
      </c>
      <c r="D10" s="104" t="s">
        <v>504</v>
      </c>
      <c r="E10" s="104" t="s">
        <v>511</v>
      </c>
      <c r="F10" s="124">
        <v>34002</v>
      </c>
      <c r="G10" s="102">
        <v>2500</v>
      </c>
      <c r="H10" s="104" t="s">
        <v>97</v>
      </c>
      <c r="I10" s="104" t="s">
        <v>512</v>
      </c>
      <c r="J10" s="104" t="s">
        <v>99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66" t="s">
        <v>90</v>
      </c>
      <c r="X10" s="93">
        <f>SUMIFS(G10:G249,P10:P249,"&lt;&gt;"&amp;"",B10:B249,"&lt;&gt;"&amp;"ΑΚΥΡΩΣΗ")</f>
        <v>13950</v>
      </c>
      <c r="AA10" s="3">
        <f>IF(R10="",(SUMIFS(G10,B10,"&lt;&gt;"&amp;"ΑΚΥΡΩΣΗ",B10,"&lt;&gt;"&amp;"ΥΠΟΒΟΛΗ ΑΙΤΗΣΗΣ")),R10)</f>
        <v>0</v>
      </c>
    </row>
    <row r="11" spans="1:27" ht="66" customHeight="1" x14ac:dyDescent="0.2">
      <c r="A11" s="102">
        <v>2</v>
      </c>
      <c r="B11" s="104" t="s">
        <v>477</v>
      </c>
      <c r="C11" s="104" t="s">
        <v>472</v>
      </c>
      <c r="D11" s="104" t="s">
        <v>504</v>
      </c>
      <c r="E11" s="104" t="s">
        <v>505</v>
      </c>
      <c r="F11" s="124">
        <v>34951</v>
      </c>
      <c r="G11" s="102">
        <v>225</v>
      </c>
      <c r="H11" s="102"/>
      <c r="I11" s="104" t="s">
        <v>480</v>
      </c>
      <c r="J11" s="104" t="s">
        <v>64</v>
      </c>
      <c r="K11" s="124">
        <v>34951</v>
      </c>
      <c r="L11" s="124">
        <v>34951</v>
      </c>
      <c r="M11" s="124">
        <v>34951</v>
      </c>
      <c r="N11" s="124">
        <v>35299</v>
      </c>
      <c r="O11" s="124">
        <v>35571</v>
      </c>
      <c r="P11" s="124">
        <v>41110</v>
      </c>
      <c r="Q11" s="124">
        <v>35982</v>
      </c>
      <c r="R11" s="102">
        <v>225</v>
      </c>
      <c r="S11" s="102"/>
      <c r="T11" s="102"/>
      <c r="U11" s="102"/>
      <c r="V11" s="102"/>
      <c r="W11"/>
      <c r="X11" s="67">
        <f>COUNTIFS(P10:P249,"&lt;&gt;"&amp;"",B10:B249,"&lt;&gt;"&amp;"ΑΚΥΡΩΣΗ")</f>
        <v>6</v>
      </c>
      <c r="AA11" s="3">
        <f t="shared" ref="AA11:AA17" si="0">IF(R11="",(SUMIFS(G11,B11,"&lt;&gt;"&amp;"ΑΚΥΡΩΣΗ",B11,"&lt;&gt;"&amp;"ΥΠΟΒΟΛΗ ΑΙΤΗΣΗΣ")),R11)</f>
        <v>225</v>
      </c>
    </row>
    <row r="12" spans="1:27" ht="63.75" x14ac:dyDescent="0.2">
      <c r="A12" s="102">
        <v>3</v>
      </c>
      <c r="B12" s="104" t="s">
        <v>477</v>
      </c>
      <c r="C12" s="104" t="s">
        <v>472</v>
      </c>
      <c r="D12" s="104" t="s">
        <v>506</v>
      </c>
      <c r="E12" s="104" t="s">
        <v>507</v>
      </c>
      <c r="F12" s="124">
        <v>36788</v>
      </c>
      <c r="G12" s="102">
        <v>4200</v>
      </c>
      <c r="H12" s="102"/>
      <c r="I12" s="104" t="s">
        <v>480</v>
      </c>
      <c r="J12" s="104" t="s">
        <v>64</v>
      </c>
      <c r="K12" s="124">
        <v>36788</v>
      </c>
      <c r="L12" s="124">
        <v>36788</v>
      </c>
      <c r="M12" s="124">
        <v>36788</v>
      </c>
      <c r="N12" s="124">
        <v>37847</v>
      </c>
      <c r="O12" s="124">
        <v>37439</v>
      </c>
      <c r="P12" s="124">
        <v>37712</v>
      </c>
      <c r="Q12" s="124">
        <v>37896</v>
      </c>
      <c r="R12" s="102">
        <v>4200</v>
      </c>
      <c r="S12" s="102"/>
      <c r="T12" s="102"/>
      <c r="U12" s="102"/>
      <c r="V12" s="102"/>
      <c r="W12" s="162" t="s">
        <v>558</v>
      </c>
      <c r="X12" s="102">
        <f>SUMIFS(R10:R249,P10:P249,"&lt;&gt;"&amp;"",B10:B249,"&lt;&gt;"&amp;"ΑΚΥΡΩΣΗ")</f>
        <v>13950</v>
      </c>
      <c r="AA12" s="3">
        <f t="shared" si="0"/>
        <v>4200</v>
      </c>
    </row>
    <row r="13" spans="1:27" ht="63.75" x14ac:dyDescent="0.2">
      <c r="A13" s="102">
        <v>4</v>
      </c>
      <c r="B13" s="104" t="s">
        <v>477</v>
      </c>
      <c r="C13" s="104" t="s">
        <v>472</v>
      </c>
      <c r="D13" s="104" t="s">
        <v>506</v>
      </c>
      <c r="E13" s="104" t="s">
        <v>508</v>
      </c>
      <c r="F13" s="124">
        <v>36788</v>
      </c>
      <c r="G13" s="102">
        <v>4800</v>
      </c>
      <c r="H13" s="102"/>
      <c r="I13" s="104" t="s">
        <v>480</v>
      </c>
      <c r="J13" s="104" t="s">
        <v>64</v>
      </c>
      <c r="K13" s="124">
        <v>36788</v>
      </c>
      <c r="L13" s="124">
        <v>36788</v>
      </c>
      <c r="M13" s="124">
        <v>36788</v>
      </c>
      <c r="N13" s="124">
        <v>37847</v>
      </c>
      <c r="O13" s="124">
        <v>37439</v>
      </c>
      <c r="P13" s="124">
        <v>37712</v>
      </c>
      <c r="Q13" s="124">
        <v>37896</v>
      </c>
      <c r="R13" s="102">
        <v>4800</v>
      </c>
      <c r="S13" s="102"/>
      <c r="T13" s="102"/>
      <c r="U13" s="102"/>
      <c r="V13" s="102"/>
      <c r="W13" s="150"/>
      <c r="X13" s="102">
        <f>COUNTIFS(Q10:Q249,"&lt;&gt;"&amp;"",B10:B249,"&lt;&gt;"&amp;"ΑΚΥΡΩΣΗ")</f>
        <v>6</v>
      </c>
      <c r="AA13" s="3">
        <f t="shared" si="0"/>
        <v>4800</v>
      </c>
    </row>
    <row r="14" spans="1:27" ht="63.75" x14ac:dyDescent="0.2">
      <c r="A14" s="102">
        <v>5</v>
      </c>
      <c r="B14" s="104" t="s">
        <v>477</v>
      </c>
      <c r="C14" s="104" t="s">
        <v>472</v>
      </c>
      <c r="D14" s="104" t="s">
        <v>486</v>
      </c>
      <c r="E14" s="104" t="s">
        <v>509</v>
      </c>
      <c r="F14" s="124">
        <v>39785</v>
      </c>
      <c r="G14" s="102">
        <v>2700</v>
      </c>
      <c r="H14" s="102"/>
      <c r="I14" s="104" t="s">
        <v>480</v>
      </c>
      <c r="J14" s="104" t="s">
        <v>64</v>
      </c>
      <c r="K14" s="124">
        <v>39785</v>
      </c>
      <c r="L14" s="124">
        <v>39785</v>
      </c>
      <c r="M14" s="124">
        <v>39785</v>
      </c>
      <c r="N14" s="124">
        <v>39847</v>
      </c>
      <c r="O14" s="124">
        <v>39969</v>
      </c>
      <c r="P14" s="124">
        <v>40309</v>
      </c>
      <c r="Q14" s="124">
        <v>40798</v>
      </c>
      <c r="R14" s="102">
        <v>2700</v>
      </c>
      <c r="S14" s="102"/>
      <c r="T14" s="102"/>
      <c r="U14" s="102"/>
      <c r="V14" s="102"/>
      <c r="W14" s="150"/>
      <c r="X14" s="102"/>
      <c r="AA14" s="3">
        <f t="shared" si="0"/>
        <v>2700</v>
      </c>
    </row>
    <row r="15" spans="1:27" ht="51.75" customHeight="1" x14ac:dyDescent="0.2">
      <c r="A15" s="102">
        <v>6</v>
      </c>
      <c r="B15" s="153" t="s">
        <v>706</v>
      </c>
      <c r="C15" s="104" t="s">
        <v>472</v>
      </c>
      <c r="D15" s="104" t="s">
        <v>486</v>
      </c>
      <c r="E15" s="104" t="s">
        <v>510</v>
      </c>
      <c r="F15" s="124">
        <v>39846</v>
      </c>
      <c r="G15" s="102">
        <v>0</v>
      </c>
      <c r="H15" s="102"/>
      <c r="I15" s="104" t="s">
        <v>480</v>
      </c>
      <c r="J15" s="104" t="s">
        <v>64</v>
      </c>
      <c r="K15" s="124">
        <v>39846</v>
      </c>
      <c r="L15" s="124">
        <v>39846</v>
      </c>
      <c r="M15" s="124">
        <v>39846</v>
      </c>
      <c r="N15" s="124">
        <v>41095</v>
      </c>
      <c r="O15" s="124">
        <v>40402</v>
      </c>
      <c r="P15" s="124">
        <v>40500</v>
      </c>
      <c r="Q15" s="124">
        <v>37622</v>
      </c>
      <c r="R15" s="102">
        <v>0</v>
      </c>
      <c r="S15" s="169" t="s">
        <v>730</v>
      </c>
      <c r="T15" s="102"/>
      <c r="U15" s="102"/>
      <c r="V15" s="102"/>
      <c r="W15"/>
      <c r="X15"/>
      <c r="AA15" s="3">
        <f t="shared" si="0"/>
        <v>0</v>
      </c>
    </row>
    <row r="16" spans="1:27" ht="63.75" customHeight="1" x14ac:dyDescent="0.2">
      <c r="A16" s="161">
        <v>7</v>
      </c>
      <c r="B16" s="99" t="s">
        <v>477</v>
      </c>
      <c r="C16" s="104" t="s">
        <v>472</v>
      </c>
      <c r="D16" s="104" t="s">
        <v>486</v>
      </c>
      <c r="E16" s="104" t="s">
        <v>714</v>
      </c>
      <c r="F16" s="156">
        <v>40994</v>
      </c>
      <c r="G16" s="155">
        <v>2025</v>
      </c>
      <c r="H16" s="104" t="s">
        <v>97</v>
      </c>
      <c r="I16" s="104" t="s">
        <v>715</v>
      </c>
      <c r="J16" s="104" t="s">
        <v>64</v>
      </c>
      <c r="K16" s="156">
        <v>41095</v>
      </c>
      <c r="L16" s="156">
        <v>40994</v>
      </c>
      <c r="M16" s="156">
        <v>40994</v>
      </c>
      <c r="N16" s="123">
        <v>43858</v>
      </c>
      <c r="O16" s="156">
        <v>41673</v>
      </c>
      <c r="P16" s="156">
        <v>43671</v>
      </c>
      <c r="Q16" s="171">
        <v>43806</v>
      </c>
      <c r="R16" s="155">
        <v>2025</v>
      </c>
      <c r="S16" s="155"/>
      <c r="T16" s="155"/>
      <c r="U16" s="155"/>
      <c r="V16" s="155"/>
      <c r="W16"/>
      <c r="X16"/>
      <c r="AA16" s="3">
        <f t="shared" si="0"/>
        <v>2025</v>
      </c>
    </row>
    <row r="17" spans="1:27" x14ac:dyDescent="0.2">
      <c r="A17"/>
      <c r="B17" s="99"/>
      <c r="C17" s="99"/>
      <c r="D17" s="99"/>
      <c r="E17" s="99"/>
      <c r="F17" s="123"/>
      <c r="G17"/>
      <c r="H17" s="99"/>
      <c r="I17" s="99"/>
      <c r="J17" s="99"/>
      <c r="K17"/>
      <c r="L17"/>
      <c r="M17"/>
      <c r="N17" s="123"/>
      <c r="O17"/>
      <c r="P17"/>
      <c r="Q17"/>
      <c r="R17"/>
      <c r="S17"/>
      <c r="T17"/>
      <c r="U17"/>
      <c r="V17"/>
      <c r="W17"/>
      <c r="X17"/>
      <c r="AA17" s="3">
        <f t="shared" si="0"/>
        <v>0</v>
      </c>
    </row>
    <row r="18" spans="1:27" x14ac:dyDescent="0.2">
      <c r="A18"/>
      <c r="B18" s="99"/>
      <c r="C18" s="99"/>
      <c r="D18" s="99"/>
      <c r="E18" s="99"/>
      <c r="F18" s="123"/>
      <c r="G18"/>
      <c r="H18"/>
      <c r="I18" s="99"/>
      <c r="J18" s="99"/>
      <c r="K18" s="123"/>
      <c r="L18" s="123"/>
      <c r="M18" s="123"/>
      <c r="N18" s="123"/>
      <c r="O18" s="123"/>
      <c r="P18" s="123"/>
      <c r="Q18" s="123"/>
      <c r="R18"/>
      <c r="S18"/>
      <c r="T18"/>
      <c r="U18"/>
      <c r="V18"/>
      <c r="W18"/>
      <c r="X18"/>
    </row>
    <row r="19" spans="1:27" x14ac:dyDescent="0.2">
      <c r="A19"/>
      <c r="B19" s="99"/>
      <c r="C19" s="99"/>
      <c r="D19" s="99"/>
      <c r="E19" s="99"/>
      <c r="F19" s="123"/>
      <c r="G19"/>
      <c r="H19"/>
      <c r="I19" s="99"/>
      <c r="J19" s="99"/>
      <c r="K19" s="123"/>
      <c r="L19" s="123"/>
      <c r="M19" s="123"/>
      <c r="N19" s="123"/>
      <c r="O19" s="123"/>
      <c r="P19" s="123"/>
      <c r="Q19" s="123"/>
      <c r="R19"/>
      <c r="S19"/>
      <c r="T19"/>
      <c r="U19"/>
      <c r="V19"/>
    </row>
    <row r="20" spans="1:27" x14ac:dyDescent="0.2">
      <c r="A20"/>
      <c r="B20" s="99"/>
      <c r="C20" s="99"/>
      <c r="D20" s="99"/>
      <c r="E20" s="99"/>
      <c r="F20" s="123"/>
      <c r="G20"/>
      <c r="H20"/>
      <c r="I20" s="99"/>
      <c r="J20" s="99"/>
      <c r="K20" s="123"/>
      <c r="L20" s="123"/>
      <c r="M20" s="123"/>
      <c r="N20" s="123"/>
      <c r="O20" s="123"/>
      <c r="P20" s="123"/>
      <c r="Q20" s="123"/>
      <c r="R20"/>
      <c r="S20"/>
      <c r="T20"/>
      <c r="U20"/>
      <c r="V20"/>
    </row>
    <row r="21" spans="1:27" x14ac:dyDescent="0.2">
      <c r="A21"/>
      <c r="B21" s="99"/>
      <c r="C21" s="99"/>
      <c r="D21" s="99"/>
      <c r="E21" s="99"/>
      <c r="F21" s="123"/>
      <c r="G21"/>
      <c r="H21"/>
      <c r="I21" s="99"/>
      <c r="J21" s="99"/>
      <c r="K21" s="123"/>
      <c r="L21" s="123"/>
      <c r="M21" s="123"/>
      <c r="N21" s="123"/>
      <c r="O21" s="123"/>
      <c r="P21" s="123"/>
      <c r="Q21" s="123"/>
      <c r="R21"/>
      <c r="S21"/>
      <c r="T21"/>
      <c r="U21"/>
      <c r="V21"/>
    </row>
    <row r="22" spans="1:27" x14ac:dyDescent="0.2">
      <c r="A22"/>
      <c r="B22" s="99"/>
      <c r="C22" s="99"/>
      <c r="D22" s="99"/>
      <c r="E22" s="99"/>
      <c r="F22" s="123"/>
      <c r="G22"/>
      <c r="H22"/>
      <c r="I22" s="99"/>
      <c r="J22" s="99"/>
      <c r="K22" s="123"/>
      <c r="L22" s="123"/>
      <c r="M22" s="123"/>
      <c r="N22" s="123"/>
      <c r="O22" s="123"/>
      <c r="P22" s="123"/>
      <c r="Q22" s="123"/>
      <c r="R22"/>
      <c r="S22"/>
      <c r="T22"/>
      <c r="U22"/>
      <c r="V22"/>
    </row>
  </sheetData>
  <mergeCells count="12">
    <mergeCell ref="E5:M5"/>
    <mergeCell ref="E6:M6"/>
    <mergeCell ref="E7:M7"/>
    <mergeCell ref="A2:M2"/>
    <mergeCell ref="A1:M1"/>
    <mergeCell ref="A3:D3"/>
    <mergeCell ref="A4:D4"/>
    <mergeCell ref="E3:M3"/>
    <mergeCell ref="E4:M4"/>
    <mergeCell ref="A7:D7"/>
    <mergeCell ref="A6:D6"/>
    <mergeCell ref="A5:D5"/>
  </mergeCells>
  <phoneticPr fontId="0" type="noConversion"/>
  <pageMargins left="0.25" right="0.25" top="0.75" bottom="0.75" header="0.3" footer="0.3"/>
  <pageSetup paperSize="9" scale="37" fitToHeight="0" orientation="landscape" horizontalDpi="200" verticalDpi="2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19</vt:i4>
      </vt:variant>
      <vt:variant>
        <vt:lpstr>Περιοχές με ονόματα</vt:lpstr>
      </vt:variant>
      <vt:variant>
        <vt:i4>23</vt:i4>
      </vt:variant>
    </vt:vector>
  </HeadingPairs>
  <TitlesOfParts>
    <vt:vector size="42" baseType="lpstr">
      <vt:lpstr>ΟΛΑ ΤΑ ΝΗΣΙΑ ΑΙΟΛΙΚΑ </vt:lpstr>
      <vt:lpstr>ΣΥΜΗ</vt:lpstr>
      <vt:lpstr>ΑΜΟΡΓΟΣ</vt:lpstr>
      <vt:lpstr>ΘΗΡΑ</vt:lpstr>
      <vt:lpstr>ΙΚΑΡΙΑ</vt:lpstr>
      <vt:lpstr>KΑΡΠΑΘΟΣ</vt:lpstr>
      <vt:lpstr>ΚΥΘΝΟΣ</vt:lpstr>
      <vt:lpstr>ΚΩΣ - ΚΑΛΥΜΝΟΣ</vt:lpstr>
      <vt:lpstr>ΛΕΣΒΟΣ</vt:lpstr>
      <vt:lpstr>ΛΗΜΝΟΣ</vt:lpstr>
      <vt:lpstr>ΜΗΛΟΣ</vt:lpstr>
      <vt:lpstr>ΣΑΜΟΣ</vt:lpstr>
      <vt:lpstr>ΠΑΤΜΟΣ</vt:lpstr>
      <vt:lpstr>ΣΙΦΝΟΣ</vt:lpstr>
      <vt:lpstr>ΣΚΥΡΟΣ</vt:lpstr>
      <vt:lpstr>ΧΙΟΣ</vt:lpstr>
      <vt:lpstr>ΡΟΔΟΣ</vt:lpstr>
      <vt:lpstr>ΚΡΗΤΗ </vt:lpstr>
      <vt:lpstr>Sheet1</vt:lpstr>
      <vt:lpstr>KΑΡΠΑΘΟΣ!Print_Area</vt:lpstr>
      <vt:lpstr>ΑΜΟΡΓΟΣ!Print_Area</vt:lpstr>
      <vt:lpstr>ΘΗΡΑ!Print_Area</vt:lpstr>
      <vt:lpstr>ΙΚΑΡΙΑ!Print_Area</vt:lpstr>
      <vt:lpstr>'ΚΡΗΤΗ '!Print_Area</vt:lpstr>
      <vt:lpstr>ΚΥΘΝΟΣ!Print_Area</vt:lpstr>
      <vt:lpstr>'ΚΩΣ - ΚΑΛΥΜΝΟΣ'!Print_Area</vt:lpstr>
      <vt:lpstr>ΛΕΣΒΟΣ!Print_Area</vt:lpstr>
      <vt:lpstr>ΛΗΜΝΟΣ!Print_Area</vt:lpstr>
      <vt:lpstr>ΜΗΛΟΣ!Print_Area</vt:lpstr>
      <vt:lpstr>'ΟΛΑ ΤΑ ΝΗΣΙΑ ΑΙΟΛΙΚΑ '!Print_Area</vt:lpstr>
      <vt:lpstr>ΠΑΤΜΟΣ!Print_Area</vt:lpstr>
      <vt:lpstr>ΡΟΔΟΣ!Print_Area</vt:lpstr>
      <vt:lpstr>ΣΑΜΟΣ!Print_Area</vt:lpstr>
      <vt:lpstr>ΣΙΦΝΟΣ!Print_Area</vt:lpstr>
      <vt:lpstr>ΣΚΥΡΟΣ!Print_Area</vt:lpstr>
      <vt:lpstr>ΣΥΜΗ!Print_Area</vt:lpstr>
      <vt:lpstr>ΧΙΟΣ!Print_Area</vt:lpstr>
      <vt:lpstr>KΑΡΠΑΘΟΣ!Print_Titles</vt:lpstr>
      <vt:lpstr>ΑΜΟΡΓΟΣ!Print_Titles</vt:lpstr>
      <vt:lpstr>'ΚΡΗΤΗ '!Print_Titles</vt:lpstr>
      <vt:lpstr>ΛΕΣΒΟΣ!Print_Titles</vt:lpstr>
      <vt:lpstr>ΡΟΔΟΣ!Print_Titles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Α.Τσόμπου</dc:creator>
  <cp:lastModifiedBy>Τέσσης Αντώνιος</cp:lastModifiedBy>
  <cp:lastPrinted>2018-01-30T09:07:13Z</cp:lastPrinted>
  <dcterms:created xsi:type="dcterms:W3CDTF">2013-11-20T08:35:16Z</dcterms:created>
  <dcterms:modified xsi:type="dcterms:W3CDTF">2021-07-05T08:53:36Z</dcterms:modified>
</cp:coreProperties>
</file>