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essis\Desktop\αρχεια αιτηματων προς αναρτηση\2021\01-07-2021\αρχεία προς ανάρτηση\"/>
    </mc:Choice>
  </mc:AlternateContent>
  <bookViews>
    <workbookView xWindow="-15" yWindow="-15" windowWidth="14400" windowHeight="12240" tabRatio="798"/>
  </bookViews>
  <sheets>
    <sheet name="ΟΛΑ ΤΑ ΝΗΣΙΑ " sheetId="1" r:id="rId1"/>
    <sheet name="KΑΡΠΑΘΟΣ" sheetId="13" r:id="rId2"/>
    <sheet name="ΚΩΣ-ΚΑΛΥΜΝΟΣ" sheetId="33" r:id="rId3"/>
    <sheet name="ΛΗΜΝΟΣ" sheetId="34" r:id="rId4"/>
    <sheet name="ΠΑΤΜΟΣ" sheetId="35" r:id="rId5"/>
    <sheet name="ΑΝΑΦΗ" sheetId="36" r:id="rId6"/>
    <sheet name="ΑΓΑΘΟΝΗΣΙ" sheetId="37" r:id="rId7"/>
    <sheet name="ΑΝΤΙΚΥΘΗΡΑ" sheetId="38" r:id="rId8"/>
    <sheet name="ΟΘΩΝΟΙ" sheetId="39" r:id="rId9"/>
    <sheet name="ΔΟΝΟΥΣΑ" sheetId="40" r:id="rId10"/>
    <sheet name="ΓΑΥΔΟΣ" sheetId="41" r:id="rId11"/>
    <sheet name="ΚΡΗΤΗ" sheetId="43" r:id="rId12"/>
    <sheet name="ΑΜΟΡΓΟΣ" sheetId="42" r:id="rId13"/>
    <sheet name="ΙΚΑΡΙΑ" sheetId="44" r:id="rId14"/>
    <sheet name="ΣΑΜΟΣ" sheetId="45" r:id="rId15"/>
    <sheet name="ΣΚΥΡΟΣ" sheetId="47" r:id="rId16"/>
    <sheet name="ΡΟΔΟΣ" sheetId="49" r:id="rId17"/>
    <sheet name="ΑΡΚΙΟΙ" sheetId="50" r:id="rId18"/>
    <sheet name="ΕΡΕΙΚΟΥΣΑ" sheetId="52" r:id="rId19"/>
    <sheet name="ΛΕΣΒΟΣ" sheetId="53" r:id="rId20"/>
    <sheet name="Sheet1" sheetId="29" state="hidden" r:id="rId21"/>
  </sheets>
  <definedNames>
    <definedName name="_xlnm._FilterDatabase" localSheetId="20" hidden="1">Sheet1!$A$1:$AG$197</definedName>
    <definedName name="_xlnm.Print_Area" localSheetId="0">'ΟΛΑ ΤΑ ΝΗΣΙΑ '!$A$1:$Q$52</definedName>
    <definedName name="_xlnm.Print_Titles" localSheetId="1">KΑΡΠΑΘΟΣ!$1:$12</definedName>
    <definedName name="_xlnm.Print_Titles" localSheetId="6">ΑΓΑΘΟΝΗΣΙ!$1:$12</definedName>
    <definedName name="_xlnm.Print_Titles" localSheetId="12">ΑΜΟΡΓΟΣ!$1:$12</definedName>
    <definedName name="_xlnm.Print_Titles" localSheetId="5">ΑΝΑΦΗ!$1:$12</definedName>
    <definedName name="_xlnm.Print_Titles" localSheetId="7">ΑΝΤΙΚΥΘΗΡΑ!$1:$12</definedName>
    <definedName name="_xlnm.Print_Titles" localSheetId="17">ΑΡΚΙΟΙ!$1:$12</definedName>
    <definedName name="_xlnm.Print_Titles" localSheetId="10">ΓΑΥΔΟΣ!$1:$12</definedName>
    <definedName name="_xlnm.Print_Titles" localSheetId="9">ΔΟΝΟΥΣΑ!$1:$12</definedName>
    <definedName name="_xlnm.Print_Titles" localSheetId="18">ΕΡΕΙΚΟΥΣΑ!$1:$12</definedName>
    <definedName name="_xlnm.Print_Titles" localSheetId="13">ΙΚΑΡΙΑ!$1:$12</definedName>
    <definedName name="_xlnm.Print_Titles" localSheetId="11">ΚΡΗΤΗ!$1:$12</definedName>
    <definedName name="_xlnm.Print_Titles" localSheetId="2">'ΚΩΣ-ΚΑΛΥΜΝΟΣ'!$1:$12</definedName>
    <definedName name="_xlnm.Print_Titles" localSheetId="19">ΛΕΣΒΟΣ!$1:$12</definedName>
    <definedName name="_xlnm.Print_Titles" localSheetId="3">ΛΗΜΝΟΣ!$1:$12</definedName>
    <definedName name="_xlnm.Print_Titles" localSheetId="8">ΟΘΩΝΟΙ!$1:$12</definedName>
    <definedName name="_xlnm.Print_Titles" localSheetId="4">ΠΑΤΜΟΣ!$1:$12</definedName>
    <definedName name="_xlnm.Print_Titles" localSheetId="16">ΡΟΔΟΣ!$1:$12</definedName>
    <definedName name="_xlnm.Print_Titles" localSheetId="14">ΣΑΜΟΣ!$1:$12</definedName>
    <definedName name="_xlnm.Print_Titles" localSheetId="15">ΣΚΥΡΟΣ!$1:$12</definedName>
  </definedNames>
  <calcPr calcId="162913"/>
</workbook>
</file>

<file path=xl/calcChain.xml><?xml version="1.0" encoding="utf-8"?>
<calcChain xmlns="http://schemas.openxmlformats.org/spreadsheetml/2006/main">
  <c r="I36" i="1" l="1"/>
  <c r="H36" i="1"/>
  <c r="I8" i="1" l="1"/>
  <c r="H8" i="1"/>
  <c r="G30" i="1"/>
  <c r="F30" i="1"/>
  <c r="E30" i="1"/>
  <c r="D30" i="1"/>
  <c r="Z14" i="53"/>
  <c r="Z15" i="53"/>
  <c r="Z13" i="53"/>
  <c r="Z12" i="53"/>
  <c r="Z11" i="53"/>
  <c r="F10" i="53" s="1"/>
  <c r="Z10" i="53"/>
  <c r="Z9" i="53"/>
  <c r="F9" i="53"/>
  <c r="Z8" i="53"/>
  <c r="F8" i="53"/>
  <c r="Z7" i="53"/>
  <c r="F7" i="53"/>
  <c r="Z6" i="53"/>
  <c r="F6" i="53"/>
  <c r="Z5" i="53"/>
  <c r="F5" i="53"/>
  <c r="Z2" i="53"/>
  <c r="Z1" i="53"/>
  <c r="Z13" i="52" l="1"/>
  <c r="Z12" i="52"/>
  <c r="Z11" i="52"/>
  <c r="Z10" i="52"/>
  <c r="F9" i="52"/>
  <c r="Z8" i="52"/>
  <c r="F8" i="52"/>
  <c r="G14" i="1" s="1"/>
  <c r="F7" i="52"/>
  <c r="Z6" i="52"/>
  <c r="F6" i="52"/>
  <c r="Z5" i="52"/>
  <c r="F5" i="52"/>
  <c r="F14" i="1" s="1"/>
  <c r="Z2" i="52"/>
  <c r="Z1" i="52"/>
  <c r="Z13" i="50"/>
  <c r="Z12" i="50"/>
  <c r="Z11" i="50"/>
  <c r="Z10" i="50"/>
  <c r="F9" i="50"/>
  <c r="Z8" i="50"/>
  <c r="F8" i="50"/>
  <c r="G10" i="1" s="1"/>
  <c r="F7" i="50"/>
  <c r="Z6" i="50"/>
  <c r="F6" i="50"/>
  <c r="Z5" i="50"/>
  <c r="F5" i="50"/>
  <c r="F10" i="1" s="1"/>
  <c r="Z2" i="50"/>
  <c r="Z1" i="50"/>
  <c r="Z13" i="49" l="1"/>
  <c r="Z12" i="49"/>
  <c r="Z11" i="49"/>
  <c r="F10" i="49" s="1"/>
  <c r="Z10" i="49"/>
  <c r="Z9" i="49"/>
  <c r="F9" i="49"/>
  <c r="Z8" i="49"/>
  <c r="F8" i="49"/>
  <c r="Z7" i="49"/>
  <c r="F7" i="49"/>
  <c r="Z6" i="49"/>
  <c r="F6" i="49"/>
  <c r="G47" i="1" s="1"/>
  <c r="Z5" i="49"/>
  <c r="F5" i="49"/>
  <c r="F47" i="1" s="1"/>
  <c r="Z2" i="49"/>
  <c r="Z1" i="49"/>
  <c r="Z13" i="47" l="1"/>
  <c r="Z12" i="47"/>
  <c r="Z11" i="47"/>
  <c r="Z10" i="47"/>
  <c r="F9" i="47"/>
  <c r="Z8" i="47"/>
  <c r="F8" i="47"/>
  <c r="G42" i="1" s="1"/>
  <c r="F7" i="47"/>
  <c r="Z6" i="47"/>
  <c r="F6" i="47"/>
  <c r="Z5" i="47"/>
  <c r="F5" i="47"/>
  <c r="F42" i="1" s="1"/>
  <c r="Z2" i="47"/>
  <c r="Z1" i="47"/>
  <c r="D36" i="1" l="1"/>
  <c r="Z14" i="45"/>
  <c r="Z13" i="45"/>
  <c r="Z12" i="45"/>
  <c r="Z11" i="45"/>
  <c r="F10" i="45" s="1"/>
  <c r="E36" i="1" s="1"/>
  <c r="Z10" i="45"/>
  <c r="F9" i="45"/>
  <c r="Z8" i="45"/>
  <c r="F8" i="45"/>
  <c r="G36" i="1" s="1"/>
  <c r="Z7" i="45"/>
  <c r="F7" i="45"/>
  <c r="Z6" i="45"/>
  <c r="F6" i="45"/>
  <c r="Z5" i="45"/>
  <c r="F5" i="45"/>
  <c r="F36" i="1" s="1"/>
  <c r="Z2" i="45"/>
  <c r="Z1" i="45"/>
  <c r="Z15" i="33" l="1"/>
  <c r="Q21" i="1" s="1"/>
  <c r="Z8" i="33"/>
  <c r="P21" i="1" s="1"/>
  <c r="Z7" i="33"/>
  <c r="N21" i="1" s="1"/>
  <c r="Z10" i="33"/>
  <c r="I21" i="1" s="1"/>
  <c r="Z14" i="44"/>
  <c r="Q17" i="1" s="1"/>
  <c r="Z8" i="44"/>
  <c r="P17" i="1" s="1"/>
  <c r="Z7" i="44"/>
  <c r="N17" i="1" s="1"/>
  <c r="L17" i="1"/>
  <c r="Z13" i="44"/>
  <c r="O17" i="1" s="1"/>
  <c r="Z12" i="44"/>
  <c r="M17" i="1" s="1"/>
  <c r="Z11" i="44"/>
  <c r="K17" i="1" s="1"/>
  <c r="Z10" i="44"/>
  <c r="I17" i="1" s="1"/>
  <c r="F9" i="44"/>
  <c r="F8" i="44"/>
  <c r="G17" i="1" s="1"/>
  <c r="F7" i="44"/>
  <c r="Z6" i="44"/>
  <c r="F6" i="44"/>
  <c r="Z5" i="44"/>
  <c r="J17" i="1" s="1"/>
  <c r="F5" i="44"/>
  <c r="F17" i="1" s="1"/>
  <c r="Z2" i="44"/>
  <c r="H17" i="1" s="1"/>
  <c r="Z1" i="44"/>
  <c r="Z2" i="43"/>
  <c r="Z2" i="37" l="1"/>
  <c r="H5" i="1" s="1"/>
  <c r="Z14" i="43" l="1"/>
  <c r="Q49" i="1" s="1"/>
  <c r="Z9" i="43"/>
  <c r="P49" i="1" s="1"/>
  <c r="Z13" i="43"/>
  <c r="O49" i="1" s="1"/>
  <c r="Z7" i="43"/>
  <c r="N49" i="1" s="1"/>
  <c r="H49" i="1"/>
  <c r="D49" i="1"/>
  <c r="D21" i="1"/>
  <c r="Z9" i="13"/>
  <c r="D18" i="1"/>
  <c r="F9" i="42"/>
  <c r="F7" i="42"/>
  <c r="F9" i="41"/>
  <c r="F7" i="41"/>
  <c r="F9" i="40"/>
  <c r="F7" i="40"/>
  <c r="F9" i="39"/>
  <c r="F7" i="39"/>
  <c r="F9" i="38"/>
  <c r="F7" i="38"/>
  <c r="F9" i="37"/>
  <c r="F7" i="37"/>
  <c r="F9" i="36"/>
  <c r="F7" i="36"/>
  <c r="F9" i="35"/>
  <c r="F7" i="35"/>
  <c r="F9" i="34"/>
  <c r="F7" i="34"/>
  <c r="F9" i="33"/>
  <c r="F7" i="33"/>
  <c r="F9" i="13"/>
  <c r="F7" i="13"/>
  <c r="F9" i="43"/>
  <c r="F7" i="43"/>
  <c r="Z12" i="43" l="1"/>
  <c r="M49" i="1" s="1"/>
  <c r="Z11" i="43"/>
  <c r="Z10" i="43"/>
  <c r="I49" i="1" s="1"/>
  <c r="Z8" i="43"/>
  <c r="F8" i="43"/>
  <c r="Z6" i="43"/>
  <c r="L49" i="1" s="1"/>
  <c r="F6" i="43"/>
  <c r="G49" i="1" s="1"/>
  <c r="Z5" i="43"/>
  <c r="J49" i="1" s="1"/>
  <c r="F5" i="43"/>
  <c r="F49" i="1" s="1"/>
  <c r="Z1" i="43"/>
  <c r="Z13" i="42"/>
  <c r="Z12" i="42"/>
  <c r="Z11" i="42"/>
  <c r="Z10" i="42"/>
  <c r="I7" i="1" s="1"/>
  <c r="Z8" i="42"/>
  <c r="F8" i="42"/>
  <c r="G7" i="1" s="1"/>
  <c r="Z6" i="42"/>
  <c r="F6" i="42"/>
  <c r="Z5" i="42"/>
  <c r="F5" i="42"/>
  <c r="F7" i="1" s="1"/>
  <c r="Z2" i="42"/>
  <c r="H7" i="1" s="1"/>
  <c r="Z1" i="42"/>
  <c r="Z13" i="41"/>
  <c r="Z12" i="41"/>
  <c r="Z11" i="41"/>
  <c r="Z10" i="41"/>
  <c r="I12" i="1" s="1"/>
  <c r="Z8" i="41"/>
  <c r="F8" i="41"/>
  <c r="G12" i="1" s="1"/>
  <c r="Z6" i="41"/>
  <c r="F6" i="41"/>
  <c r="Z5" i="41"/>
  <c r="F5" i="41"/>
  <c r="F12" i="1" s="1"/>
  <c r="Z2" i="41"/>
  <c r="H12" i="1" s="1"/>
  <c r="Z1" i="41"/>
  <c r="Z13" i="40"/>
  <c r="Z12" i="40"/>
  <c r="Z11" i="40"/>
  <c r="Z10" i="40"/>
  <c r="I13" i="1" s="1"/>
  <c r="Z8" i="40"/>
  <c r="F8" i="40"/>
  <c r="G13" i="1" s="1"/>
  <c r="Z6" i="40"/>
  <c r="F6" i="40"/>
  <c r="Z5" i="40"/>
  <c r="F5" i="40"/>
  <c r="F13" i="1" s="1"/>
  <c r="Z2" i="40"/>
  <c r="H13" i="1" s="1"/>
  <c r="Z1" i="40"/>
  <c r="Z13" i="39"/>
  <c r="Z12" i="39"/>
  <c r="Z11" i="39"/>
  <c r="Z10" i="39"/>
  <c r="Z8" i="39"/>
  <c r="F8" i="39"/>
  <c r="G35" i="1" s="1"/>
  <c r="Z6" i="39"/>
  <c r="F6" i="39"/>
  <c r="Z5" i="39"/>
  <c r="F5" i="39"/>
  <c r="F35" i="1" s="1"/>
  <c r="Z2" i="39"/>
  <c r="Z1" i="39"/>
  <c r="Z13" i="38"/>
  <c r="Z12" i="38"/>
  <c r="Z11" i="38"/>
  <c r="Z10" i="38"/>
  <c r="I9" i="1" s="1"/>
  <c r="Z8" i="38"/>
  <c r="F8" i="38"/>
  <c r="G9" i="1" s="1"/>
  <c r="Z6" i="38"/>
  <c r="F6" i="38"/>
  <c r="Z5" i="38"/>
  <c r="F5" i="38"/>
  <c r="F9" i="1" s="1"/>
  <c r="Z2" i="38"/>
  <c r="H9" i="1" s="1"/>
  <c r="Z1" i="38"/>
  <c r="Z13" i="37"/>
  <c r="Z12" i="37"/>
  <c r="Z11" i="37"/>
  <c r="Z10" i="37"/>
  <c r="I5" i="1" s="1"/>
  <c r="Z8" i="37"/>
  <c r="F8" i="37"/>
  <c r="G5" i="1" s="1"/>
  <c r="Z6" i="37"/>
  <c r="F6" i="37"/>
  <c r="Z5" i="37"/>
  <c r="F5" i="37"/>
  <c r="F5" i="1" s="1"/>
  <c r="Z1" i="37"/>
  <c r="Z13" i="36"/>
  <c r="Z12" i="36"/>
  <c r="Z11" i="36"/>
  <c r="Z10" i="36"/>
  <c r="Z8" i="36"/>
  <c r="F8" i="36"/>
  <c r="G8" i="1" s="1"/>
  <c r="Z6" i="36"/>
  <c r="F6" i="36"/>
  <c r="Z5" i="36"/>
  <c r="F5" i="36"/>
  <c r="F8" i="1" s="1"/>
  <c r="Z2" i="36"/>
  <c r="Z1" i="36"/>
  <c r="F10" i="43" l="1"/>
  <c r="E49" i="1" s="1"/>
  <c r="K49" i="1"/>
  <c r="Z13" i="35"/>
  <c r="Z12" i="35"/>
  <c r="Z11" i="35"/>
  <c r="Z10" i="35"/>
  <c r="I39" i="1" s="1"/>
  <c r="Z8" i="35"/>
  <c r="F8" i="35"/>
  <c r="G39" i="1" s="1"/>
  <c r="Z6" i="35"/>
  <c r="F6" i="35"/>
  <c r="Z5" i="35"/>
  <c r="F5" i="35"/>
  <c r="F39" i="1" s="1"/>
  <c r="Z2" i="35"/>
  <c r="H39" i="1" s="1"/>
  <c r="Z1" i="35"/>
  <c r="Z13" i="34" l="1"/>
  <c r="Z12" i="34"/>
  <c r="Z11" i="34"/>
  <c r="Z10" i="34"/>
  <c r="I31" i="1" s="1"/>
  <c r="Z8" i="34"/>
  <c r="F8" i="34"/>
  <c r="G31" i="1" s="1"/>
  <c r="Z6" i="34"/>
  <c r="F6" i="34"/>
  <c r="Z5" i="34"/>
  <c r="F5" i="34"/>
  <c r="F31" i="1" s="1"/>
  <c r="Z2" i="34"/>
  <c r="H31" i="1" s="1"/>
  <c r="Z1" i="34"/>
  <c r="Z14" i="33"/>
  <c r="Z13" i="33"/>
  <c r="O21" i="1" s="1"/>
  <c r="Z12" i="33"/>
  <c r="M21" i="1" s="1"/>
  <c r="Z11" i="33"/>
  <c r="Z9" i="33"/>
  <c r="F8" i="33"/>
  <c r="G21" i="1" s="1"/>
  <c r="Z6" i="33"/>
  <c r="L21" i="1" s="1"/>
  <c r="F6" i="33"/>
  <c r="Z5" i="33"/>
  <c r="J21" i="1" s="1"/>
  <c r="F5" i="33"/>
  <c r="F21" i="1" s="1"/>
  <c r="Z2" i="33"/>
  <c r="H21" i="1" s="1"/>
  <c r="Z1" i="33"/>
  <c r="F10" i="33" l="1"/>
  <c r="E21" i="1" s="1"/>
  <c r="K21" i="1"/>
  <c r="Q50" i="1"/>
  <c r="P50" i="1"/>
  <c r="Z14" i="13" l="1"/>
  <c r="Z13" i="13"/>
  <c r="Z12" i="13"/>
  <c r="Z11" i="13"/>
  <c r="Z10" i="13"/>
  <c r="F10" i="13" s="1"/>
  <c r="E18" i="1" s="1"/>
  <c r="Z8" i="13"/>
  <c r="Z6" i="13"/>
  <c r="Z2" i="13"/>
  <c r="F8" i="13"/>
  <c r="G18" i="1" s="1"/>
  <c r="Z5" i="13"/>
  <c r="Z1" i="13"/>
  <c r="F6" i="13"/>
  <c r="F5" i="13"/>
  <c r="F18" i="1" s="1"/>
  <c r="D50" i="1" l="1"/>
  <c r="L50" i="1"/>
  <c r="O50" i="1"/>
  <c r="F50" i="1"/>
  <c r="H50" i="1"/>
  <c r="J50" i="1"/>
  <c r="I50" i="1"/>
  <c r="M50" i="1"/>
  <c r="N50" i="1"/>
  <c r="G50" i="1"/>
  <c r="K50" i="1"/>
  <c r="E50" i="1" l="1"/>
</calcChain>
</file>

<file path=xl/sharedStrings.xml><?xml version="1.0" encoding="utf-8"?>
<sst xmlns="http://schemas.openxmlformats.org/spreadsheetml/2006/main" count="3478" uniqueCount="810">
  <si>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</si>
  <si>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</si>
  <si>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</si>
  <si>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</si>
  <si>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</si>
  <si>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</si>
  <si>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</si>
  <si>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</si>
  <si>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</si>
  <si>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</si>
  <si>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</si>
  <si>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</si>
  <si>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</si>
  <si>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</si>
  <si>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</si>
  <si>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</si>
  <si>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</si>
  <si>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</si>
  <si>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</si>
  <si>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</si>
  <si>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</si>
  <si>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</si>
  <si>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</si>
  <si>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</si>
  <si>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</si>
  <si>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</si>
  <si>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</si>
  <si>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</si>
  <si>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</si>
  <si>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</si>
  <si>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</si>
  <si>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ΟΘΩΝΟΙ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</si>
  <si>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</si>
  <si>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</si>
  <si>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</si>
  <si>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</si>
  <si>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</si>
  <si>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</si>
  <si>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</si>
  <si>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</si>
  <si>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</si>
  <si>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</si>
  <si>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</si>
  <si>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</si>
  <si>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</si>
  <si>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</si>
  <si>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</si>
  <si>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</si>
  <si>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</si>
  <si>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</si>
  <si>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</si>
  <si>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</si>
  <si>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</si>
  <si>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</si>
  <si>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</si>
  <si>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</si>
  <si>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</si>
  <si>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</si>
  <si>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</si>
  <si>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</si>
  <si>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</si>
  <si>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>ΝΑΙ</t>
  </si>
  <si>
    <t>ΑΡΙΘΜΟΣ ΣΥΝΟΛΙΚΩΝ ΑΙΤΗΣΕΩΝ</t>
  </si>
  <si>
    <t>ΜΕ ΜΗ ΔΕΣΜΕΥΤΙΚΗ ΠΡΟΣΦΟΡΑ
ΣΥΝΔΕΣΗΣ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</si>
  <si>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</si>
  <si>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</si>
  <si>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</si>
  <si>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</si>
  <si>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</si>
  <si>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</si>
  <si>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</si>
  <si>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</si>
  <si>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ΙΣΧΥΣ ΑΙΤΗΣΕΩΝ ΜΕ ΜΗ ΔΕΣΜΕΥΤΙΚΗ ΠΡΟΣΦΟΡΑ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</si>
  <si>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</si>
  <si>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</si>
  <si>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</si>
  <si>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</si>
  <si>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Μείωση ισχύος από 350 kw σε 100kw ύστερα από αίτημα του Παραγωγού</t>
  </si>
  <si>
    <t>ΙΣΧΥΣ ΑΙΤΗΣΕΩΝ ΜΕ ΣΥΜΒΑΣΗ
 ΠΩΛΗΣΗΣ</t>
  </si>
  <si>
    <t>ΣΥΜΒΑΣΗ ΠΩΛΗΣΗΣ</t>
  </si>
  <si>
    <t>ΑΙΤΗΣΕΙΣ ΜΕ ΣΥΜΒΑΣΗ ΠΩΛΗΣΗΣ</t>
  </si>
  <si>
    <t>ΑΡΙΘΜΟΣ ΑΙΤΗΣΕΩΝ ΜΕ ΣΥΒΑΣΗ ΠΩΛΗΣΗΣ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</si>
  <si>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</si>
  <si>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</si>
  <si>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</si>
  <si>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</si>
  <si>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</si>
  <si>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</si>
  <si>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</si>
  <si>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</si>
  <si>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</si>
  <si>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</si>
  <si>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</si>
  <si>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</si>
  <si>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</si>
  <si>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</si>
  <si>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</si>
  <si>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</si>
  <si>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</si>
  <si>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</si>
  <si>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</si>
  <si>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</si>
  <si>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</si>
  <si>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</si>
  <si>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</si>
  <si>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</si>
  <si>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</si>
  <si>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</si>
  <si>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</si>
  <si>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</si>
  <si>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</si>
  <si>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</si>
  <si>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</si>
  <si>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</si>
  <si>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</si>
  <si>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</si>
  <si>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</si>
  <si>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</si>
  <si>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</si>
  <si>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</si>
  <si>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</si>
  <si>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</si>
  <si>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</si>
  <si>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</si>
  <si>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</si>
  <si>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</si>
  <si>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</si>
  <si>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</si>
  <si>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</si>
  <si>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</si>
  <si>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</si>
  <si>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</si>
  <si>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</si>
  <si>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</si>
  <si>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</si>
  <si>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</si>
  <si>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</si>
  <si>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</si>
  <si>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</si>
  <si>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</si>
  <si>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</si>
  <si>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</si>
  <si>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</si>
  <si>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</si>
  <si>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</si>
  <si>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</si>
  <si>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</si>
  <si>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</si>
  <si>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</si>
  <si>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</si>
  <si>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</si>
  <si>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</si>
  <si>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</si>
  <si>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</si>
  <si>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</si>
  <si>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</si>
  <si>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</si>
  <si>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</si>
  <si>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</si>
  <si>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</si>
  <si>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</si>
  <si>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</si>
  <si>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</si>
  <si>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</si>
  <si>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</si>
  <si>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</si>
  <si>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</si>
  <si>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</si>
  <si>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</si>
  <si>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</si>
  <si>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</si>
  <si>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</si>
  <si>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</si>
  <si>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</si>
  <si>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</si>
  <si>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</si>
  <si>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</si>
  <si>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</si>
  <si>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</si>
  <si>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</si>
  <si>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</si>
  <si>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</si>
  <si>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</si>
  <si>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</si>
  <si>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</si>
  <si>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</si>
  <si>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</si>
  <si>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</si>
  <si>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</si>
  <si>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</si>
  <si>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</si>
  <si>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</si>
  <si>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</si>
  <si>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</si>
  <si>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</si>
  <si>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</si>
  <si>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</si>
  <si>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</si>
  <si>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</si>
  <si>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</si>
  <si>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</si>
  <si>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</si>
  <si>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</si>
  <si>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</si>
  <si>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</si>
  <si>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</si>
  <si>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</si>
  <si>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</si>
  <si>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</si>
  <si>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</si>
  <si>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</si>
  <si>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</si>
  <si>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</si>
  <si>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</si>
  <si>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</si>
  <si>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</si>
  <si>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</si>
  <si>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</si>
  <si>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</si>
  <si>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</si>
  <si>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</si>
  <si>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</si>
  <si>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</si>
  <si>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</si>
  <si>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</si>
  <si>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</si>
  <si>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</si>
  <si>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</si>
  <si>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</si>
  <si>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</si>
  <si>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</si>
  <si>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</si>
  <si>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</si>
  <si>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</si>
  <si>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</si>
  <si>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</si>
  <si>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</si>
  <si>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</si>
  <si>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</si>
  <si>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</si>
  <si>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</si>
  <si>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</si>
  <si>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</si>
  <si>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</si>
  <si>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</si>
  <si>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</si>
  <si>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</si>
  <si>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</si>
  <si>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</si>
  <si>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</si>
  <si>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</si>
  <si>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</si>
  <si>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</si>
  <si>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</si>
  <si>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</si>
  <si>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</si>
  <si>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</si>
  <si>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</si>
  <si>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</si>
  <si>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</si>
  <si>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</si>
  <si>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</si>
  <si>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</si>
  <si>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</si>
  <si>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</si>
  <si>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</si>
  <si>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</si>
  <si>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</si>
  <si>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</si>
  <si>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</si>
  <si>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</si>
  <si>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</si>
  <si>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</si>
  <si>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</si>
  <si>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</si>
  <si>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</si>
  <si>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</si>
  <si>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</si>
  <si>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</si>
  <si>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</si>
  <si>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</si>
  <si>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</si>
  <si>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</si>
  <si>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</si>
  <si>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</si>
  <si>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</si>
  <si>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</si>
  <si>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</si>
  <si>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</si>
  <si>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</si>
  <si>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</si>
  <si>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</si>
  <si>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</si>
  <si>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</si>
  <si>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</si>
  <si>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</si>
  <si>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</si>
  <si>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</si>
  <si>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</si>
  <si>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</si>
  <si>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</si>
  <si>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</si>
  <si>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</si>
  <si>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</si>
  <si>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</si>
  <si>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</si>
  <si>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</si>
  <si>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</si>
  <si>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</si>
  <si>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</si>
  <si>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</si>
  <si>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</si>
  <si>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</si>
  <si>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</si>
  <si>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</si>
  <si>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</si>
  <si>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</si>
  <si>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</si>
  <si>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</si>
  <si>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</si>
  <si>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</si>
  <si>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</si>
  <si>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</si>
  <si>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</si>
  <si>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</si>
  <si>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</si>
  <si>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</si>
  <si>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</si>
  <si>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</si>
  <si>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</si>
  <si>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</si>
  <si>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</si>
  <si>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</si>
  <si>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</si>
  <si>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</si>
  <si>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</si>
  <si>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</si>
  <si>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</si>
  <si>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</si>
  <si>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</si>
  <si>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</si>
  <si>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</si>
  <si>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</si>
  <si>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</si>
  <si>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</si>
  <si>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</si>
  <si>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</si>
  <si>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</si>
  <si>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</si>
  <si>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</si>
  <si>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</si>
  <si>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</si>
  <si>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</si>
  <si>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</si>
  <si>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</si>
  <si>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</si>
  <si>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</si>
  <si>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</si>
  <si>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</si>
  <si>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</si>
  <si>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</si>
  <si>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</si>
  <si>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</si>
  <si>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</si>
  <si>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</si>
  <si>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</si>
  <si>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</si>
  <si>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</si>
  <si>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</si>
  <si>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</si>
  <si>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</si>
  <si>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</si>
  <si>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</si>
  <si>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</si>
  <si>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</si>
  <si>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</si>
  <si>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</si>
  <si>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</si>
  <si>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</si>
  <si>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</si>
  <si>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</si>
  <si>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</si>
  <si>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</si>
  <si>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</si>
  <si>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</si>
  <si>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</si>
  <si>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</si>
  <si>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</si>
  <si>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</si>
  <si>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</si>
  <si>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</si>
  <si>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</si>
  <si>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</si>
  <si>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</si>
  <si>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</si>
  <si>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</si>
  <si>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</si>
  <si>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</si>
  <si>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</si>
  <si>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</si>
  <si>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</si>
  <si>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</si>
  <si>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</si>
  <si>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</si>
  <si>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</si>
  <si>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</si>
  <si>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</si>
  <si>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</si>
  <si>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</si>
  <si>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</si>
  <si>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</si>
  <si>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</si>
  <si>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</si>
  <si>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</si>
  <si>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</si>
  <si>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</si>
  <si>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</si>
  <si>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</si>
  <si>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</si>
  <si>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</si>
  <si>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</si>
  <si>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</si>
  <si>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</si>
  <si>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</si>
  <si>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</si>
  <si>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</si>
  <si>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</si>
  <si>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</si>
  <si>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</si>
  <si>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</si>
  <si>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</si>
  <si>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</si>
  <si>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</si>
  <si>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</si>
  <si>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</si>
  <si>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</si>
  <si>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</si>
  <si>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</si>
  <si>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</si>
  <si>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</si>
  <si>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</si>
  <si>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</si>
  <si>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</si>
  <si>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</si>
  <si>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</si>
  <si>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</si>
  <si>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</si>
  <si>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</si>
  <si>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</si>
  <si>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</si>
  <si>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</si>
  <si>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</si>
  <si>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</si>
  <si>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</si>
  <si>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</si>
  <si>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</si>
  <si>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</si>
  <si>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</si>
  <si>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</si>
  <si>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</si>
  <si>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</si>
  <si>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</si>
  <si>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>ΗΣ ΑΣΤΥΠΑΛΑΙΑΣ</t>
  </si>
  <si>
    <t>ΗΣ ΓΑΥΔΟΥ</t>
  </si>
  <si>
    <t>ΗΣ ΔΟΝΟΥΣΑΣ</t>
  </si>
  <si>
    <t>ΗΣ ΕΡΕΙΚΟΥΣΑΣ</t>
  </si>
  <si>
    <t>ΗΣ ΘΗΡΑΣ (ΣΥΜΠΛΕΓΜΑ)</t>
  </si>
  <si>
    <t>ΗΣ ΙΚΑΡΙΑΣ</t>
  </si>
  <si>
    <t>ΗΣ ΚΑΡΠΑΘΟΥ (ΣΥΜΠΛΕΓΜΑ)</t>
  </si>
  <si>
    <t>ΗΣ ΚΥΘΝΟΥ</t>
  </si>
  <si>
    <t>ΗΣ ΚΩ ΚΑΛΥΜΝΟΥ (ΣΥΜΠΛΕΓΜΑ)</t>
  </si>
  <si>
    <t>ΗΣ ΛΕΣΒΟΥ</t>
  </si>
  <si>
    <t>ΗΣ ΛΗΜΝΟΥ</t>
  </si>
  <si>
    <t>ΗΣ ΜΕΓΙΣΤΗΣ</t>
  </si>
  <si>
    <t>ΗΣ ΜΗΛΟΥ (ΣΥΜΠΛΕΓΜΑ)</t>
  </si>
  <si>
    <t>ΗΣ ΟΘΩΝΩΝ</t>
  </si>
  <si>
    <t>ΗΣ ΣΑΜΟΥ (ΣΥΜΠΛΕΓΜΑ)</t>
  </si>
  <si>
    <t>ΗΣ ΠΑΤΜΟΥ</t>
  </si>
  <si>
    <t>ΗΣ ΣΕΡΙΦΟΥ</t>
  </si>
  <si>
    <t>ΗΣ ΣΙΦΝΟΥ</t>
  </si>
  <si>
    <t>ΗΣ ΣΚΥΡΟΥ</t>
  </si>
  <si>
    <t>ΗΣ ΣΥΜΗΣ</t>
  </si>
  <si>
    <t>ΗΣ ΧΙΟΥ (ΣΥΜΠΛΕΓΜΑ)</t>
  </si>
  <si>
    <t xml:space="preserve">ΗΣ ΡΟΔΟΥ </t>
  </si>
  <si>
    <t>ΗΣ ΚΡΗΤΗΣ</t>
  </si>
  <si>
    <t>ΗΣ ΑΓΑΘΟΝΗΣΙ</t>
  </si>
  <si>
    <t>ΗΣ ΑΓ. ΕΥΣΤΡΑΤΙΟΣ</t>
  </si>
  <si>
    <t>ΗΣ ΑΜΟΡΓΟΥ</t>
  </si>
  <si>
    <t>ΗΣ ΑΝΑΦΗΣ</t>
  </si>
  <si>
    <t>ΗΣ ΑΝΤΙΚΥΘΗΡΑ</t>
  </si>
  <si>
    <t>ΗΣ ΑΡΚΙΟΙ</t>
  </si>
  <si>
    <t>ΕΝΕΡΓΟΠΟΙΗΣΗ</t>
  </si>
  <si>
    <t>ΑΡΙΘΜΟΣ ΑΙΤΗΣΕΩΝ ΜΕ ΕΝΑΡΞΗ ΕΜΠΟΡΙΚΗΣ ΛΕΙΤΟΥΡΓΙΑΣ</t>
  </si>
  <si>
    <t>Νησί</t>
  </si>
  <si>
    <t>ΑΙΤΗΣΕΙΣ ΓΙΑ ΥΒΡΙΔΙΚΟΥΣ ΣΤΑΘΜΟΥΣ</t>
  </si>
  <si>
    <t>ΕΓΓΥΗΜΕΝΗ ΙΣΧΥΣ (MW)</t>
  </si>
  <si>
    <t>ΘΕΣΗ ΕΛΕΓΧΟΜΕΝΩΝ ΜΟΝΑΔΩΝ ΤΟΥ ΣΤΑΘΜΟΥ</t>
  </si>
  <si>
    <t>ΘΕΣΗ Α/Π Ή  ΦΒ Ή ΜΠ</t>
  </si>
  <si>
    <t>ΕΓΚΑΤΕΣΤΗΜΕΝΗ ΙΣΧΥΣ Α/Π Ή  ΦΒ   (MW)</t>
  </si>
  <si>
    <t>ΑΔΕΙΑ ΠΑΡΑΓΩΓΗΣ (Απόφαση ΡΑΕ υπ'αριθμ)</t>
  </si>
  <si>
    <t>ΔΥΤΙΚΟΣ ΥΒΡΙΔΙΚΟΣ Α.Ε. (DYTIKOS HYBRID A.E.)</t>
  </si>
  <si>
    <t>ΤΥΠΟΣ ΣΤΑΘΜΟΥ</t>
  </si>
  <si>
    <t xml:space="preserve">ΥΒΡΙΔΙΚΟΣ ΜΕ ΣΥΣΤΟΙΧΙΕΣ ΣΥΣΣΩΡΕΥΤΩΝ </t>
  </si>
  <si>
    <t>ΒΟΛΑΚΑΣ-ΣΑΝΤΑΛΟΣ, Δ.Ε. ΚΑΡΠΑΘΟΥ</t>
  </si>
  <si>
    <t>ΒΟΛΑΚΑΣ-ΣΑΝΤΑΛΟΣ, Δ.Ε. ΚΑΡΠΑΘΟΥ (ΑΠ)</t>
  </si>
  <si>
    <t>ΒΟΛΑΚΑΣ-ΣΑΝΤΑΛΟΣ, Δ.Ε. ΚΑΡΠΑΘΟΥ (ΦΒ)</t>
  </si>
  <si>
    <t>713/2020 09.04.2020</t>
  </si>
  <si>
    <t>ΑΡΧΙΚΟ ΠΕΡΙΘΩΡΙΟ ΥΒΣ</t>
  </si>
  <si>
    <t>ΕΓΚΑΤΕΣΤΗΜΕΝΗ ΙΣΧΥΣ ΗΘΣ</t>
  </si>
  <si>
    <t xml:space="preserve">ΔΙΑΘΕΣΙΜΟ ΠΕΡΙΘΩΡΙΟ ΓΙΑ ΥΒΣ: </t>
  </si>
  <si>
    <t xml:space="preserve">ΔΙΑΘΕΣΙΜΟ ΠΕΡΙΘΩΡΙΟ ΓΙΑ ΗΘΣ: </t>
  </si>
  <si>
    <t>06-05-202</t>
  </si>
  <si>
    <t>ΛΑΚΚΟΣ Δ. ΚΩ</t>
  </si>
  <si>
    <t>ΛΑΚΚΟΣ Δ. ΚΩ (ΑΠ)</t>
  </si>
  <si>
    <t>438/2020 05.03.2020</t>
  </si>
  <si>
    <t>ΕΛΛΗΝΙΚΑ Δ. ΚΩ (ΑΠ)</t>
  </si>
  <si>
    <t>443/2020 05.03.2020</t>
  </si>
  <si>
    <t>ΑΛΕΥΡΩΤΕΣ Δ. ΚΩ (ΑΠ)</t>
  </si>
  <si>
    <t>ΕΛΛΗΝΙΚΑ Δ. ΚΩ (ΦΒ)</t>
  </si>
  <si>
    <t>ΑΛΕΥΡΩΤΕΣ Δ. ΚΩ (ΦΒ)</t>
  </si>
  <si>
    <t>444/2020 05.03.2020</t>
  </si>
  <si>
    <t>ΚΑΛΑΜΙ Δ. ΚΩ (ΦΒ)</t>
  </si>
  <si>
    <t>445/2020 05.03.2020</t>
  </si>
  <si>
    <t>ΑΛΕΥΡΩΤΕΣ Δ. ΚΩ</t>
  </si>
  <si>
    <t>ΕΛΛΗΝΙΚΑ Δ. ΚΩ</t>
  </si>
  <si>
    <t>ΚΑΛΑΜΙ Δ. ΚΩ</t>
  </si>
  <si>
    <t>ΠΟΤΑΜΙ Δ. ΚΩ</t>
  </si>
  <si>
    <t>ΠΟΤΑΜΙ Δ. ΚΩ (ΑΠ)</t>
  </si>
  <si>
    <t>ΠΟΤΑΜΙ Δ. ΚΩ (ΦΒ)</t>
  </si>
  <si>
    <t>447/2020 05.03.2020</t>
  </si>
  <si>
    <t>ΚΑΡΟΥΛΙΑ Δ. ΚΩ</t>
  </si>
  <si>
    <t>ΚΑΡΟΥΛΙΑ Δ. ΚΩ (ΦΒ)</t>
  </si>
  <si>
    <t>442/2020 05.03.2020</t>
  </si>
  <si>
    <t>ΣΙΣΑΜΙΑ Δ. ΚΩ</t>
  </si>
  <si>
    <t>ΣΙΣΑΜΙΑ Δ. ΚΩ (ΑΠ)</t>
  </si>
  <si>
    <t>ΣΙΣΑΜΙΑ Δ. ΚΩ (ΦΒ)</t>
  </si>
  <si>
    <t>446/2020 05.03.2020</t>
  </si>
  <si>
    <t>ΚΑΡΑΠΗΔΙΑ Δ. ΚΩ</t>
  </si>
  <si>
    <t>ΚΑΡΑΠΗΔΙΑ Δ. ΚΩ (ΑΠ)</t>
  </si>
  <si>
    <t>ΚΑΡΑΠΗΔΙΑ Δ. ΚΩ (ΦΒ)</t>
  </si>
  <si>
    <t>441/2020 05.03.2020</t>
  </si>
  <si>
    <t>ΒΟΥΛΙΣΜΑΤΑ Δ. ΚΩ</t>
  </si>
  <si>
    <t>ΒΟΥΛΙΣΜΑΤΑ Δ. ΚΩ (ΦΒ)</t>
  </si>
  <si>
    <t>440/2020 05.03.2020</t>
  </si>
  <si>
    <t>ΚΟΧΥΛΑΡΙ Δ. ΚΩ</t>
  </si>
  <si>
    <t>ΚΟΧΥΛΑΡΙ Δ. ΚΩ(ΑΠ)</t>
  </si>
  <si>
    <t>ΚΟΧΥΛΑΡΙ Δ. ΚΩ(ΦΒ)</t>
  </si>
  <si>
    <t>439/2020 05.03.2020</t>
  </si>
  <si>
    <t>ΛΑΚΚΟΣ Δ. ΚΩ (ΦΒ)</t>
  </si>
  <si>
    <t>ΠΑΤΕΛΑ Δ. ΛΕΡΟΥ</t>
  </si>
  <si>
    <t>ΠΑΤΕΛΑ - ΞΗΡΟΚΑΜΠΟΣ (ΑΠ)</t>
  </si>
  <si>
    <t>ΠΑΤΕΛΑ - ΞΗΡΟΚΑΜΠΟΣ (ΦΒ)</t>
  </si>
  <si>
    <t>434/2020 05.03.2020</t>
  </si>
  <si>
    <t>ΟΙΚΟΛΟΓΙΚΗ ΕΝΕΡΓΕΙΑΚΗ Α.Ε.</t>
  </si>
  <si>
    <t>ΔΟΚΙΜΙ, Δ.Ε. ΑΤΣΙΚΗΣ, Δ. ΛΗΜΝΟΥ</t>
  </si>
  <si>
    <t>ΔΟΚΙΜΙ, Δ.Ε. ΑΤΣΙΚΗΣ, Δ. ΛΗΜΝΟΥ(ΦΒ)</t>
  </si>
  <si>
    <t>660/2020 27.03.2020</t>
  </si>
  <si>
    <t>ΚΑΨΑΛΑ - ΒΙΓΛΑ - ΚΑΤΣΑΝΙΤΗΣ - ΚΑΜΑΡΩΤΟ Δ. ΛΗΜΝΟΥ(ΦΒ)</t>
  </si>
  <si>
    <t>ΚΑΜΑΡΩΤΟ Δ. ΛΗΜΝΟΥ</t>
  </si>
  <si>
    <t>436/2020 05.03.2020</t>
  </si>
  <si>
    <t>ΑΓΙΟΣ ΓΕΩΡΓΙΟΣ ΠΑΤΜΟΥ</t>
  </si>
  <si>
    <t>ΑΓΙΟΣ ΓΕΩΡΓΙΟΣ ΠΑΤΜΟΥ (ΦΒ)</t>
  </si>
  <si>
    <t>478/2020 
06.03.2020</t>
  </si>
  <si>
    <t>ΥΒΡΙΔΙΚΟΣ ΜΕ ΣΥΣΤΟΙΧΙΕΣ ΣΥΣΣΩΡΕΥΤΩΝ</t>
  </si>
  <si>
    <t>ΜΕΡΙΚΑΣ  ΠΑΤΜΟΥ</t>
  </si>
  <si>
    <t>ΜΕΡΙΚΑΣ &amp; ΚΑΜΠΟΣ ΠΑΤΜΟΥ (ΦΒ)</t>
  </si>
  <si>
    <t>ΛΑΜΠΗ ΠΑΤΜΟΥ</t>
  </si>
  <si>
    <t>ΛΑΜΠΗ ΠΑΤΜΟΥ (ΦΒ)</t>
  </si>
  <si>
    <t>ΟΣΙΟΣ ΠΑΤΜΟΥ</t>
  </si>
  <si>
    <t>ΟΣΙΟΣ ΠΑΤΜΟΥ (ΦΒ)</t>
  </si>
  <si>
    <t>ΣΤΑΥΡΟΣ ΠΑΤΜΟΥ</t>
  </si>
  <si>
    <t>ΣΤΑΥΡΟΣ ΠΑΤΜΟΥ (ΦΘ)</t>
  </si>
  <si>
    <t>ΦΩΚΙΑΣ ΠΑΤΜΟΥ</t>
  </si>
  <si>
    <t>ΦΩΚΙΑΣ ΠΑΤΜΟΥ (ΦΒ)</t>
  </si>
  <si>
    <t>18.04.2020</t>
  </si>
  <si>
    <t>ΕΛΛΗΝΙΚΟΙ ΥΒΡΙΔΙΚΟΙ ΣΤΑΘΜΟΙ ΑΝΩΝΥΜΗ ΕΤΑΙΡΕΙΑ (δ.τ. Ε.Υ.Σ. Α.Ε.)</t>
  </si>
  <si>
    <t xml:space="preserve">ΠΑΝΑΓΙΑ ΚΑΛΑΜΙΩΤΙΣΣΑ
ΑΓΙΑ ΠΑΡΑΣΚΕΥΗ
ΜΕΡΙΚΑΣ ΚΕΡΑΙΕΣ ΠΑΤΜΟΥ
</t>
  </si>
  <si>
    <t>ΠΑΝΑΓΙΑ ΚΑΛΑΜΙΩΤΙΣΣΑ
ΑΓΙΑ ΠΑΡΑΣΚΕΥΗ
ΜΕΡΙΚΑΣ ΚΕΡΑΙΕΣ ΠΑΤΜΟΥ (ΦΒ)</t>
  </si>
  <si>
    <t>652/2020 
27.03.2020</t>
  </si>
  <si>
    <t>ΛΙΒΑΔΙΩΝ ΛΑΓΚΑΔΙ Δ. ΑΝΑΦΗΣ</t>
  </si>
  <si>
    <t>ΛΥΤΡΑ - ΑΓ. ΓΕΩΡΓΙΟΣ - ΛΙΒΑΔΙΩΝ ΛΑΓΚΑΔΙ - ΑΓ ΜΑΡΙΝΑ Δ. ΑΝΑΦΗΣ (ΦΒ)</t>
  </si>
  <si>
    <t>450/2020 
05.03.2020</t>
  </si>
  <si>
    <t>06.05.2020</t>
  </si>
  <si>
    <t>ΒΑΓΙΑ ΑΝΑΦΗΣ</t>
  </si>
  <si>
    <t>ΒΑΓΙΑ ΑΝΑΦΗΣ (ΦΒ)</t>
  </si>
  <si>
    <t xml:space="preserve">ΧΩΡΑΦΙ - ΚΑΖΑΡΜΑ ΑΓΑΘΟΝΗΣΙΟΥ </t>
  </si>
  <si>
    <t>ΧΩΡΑΦΙ - ΚΑΖΑΡΜΑ ΑΓΑΘΟΝΗΣΙΟΥ (ΦΒ)</t>
  </si>
  <si>
    <t>541/2020 
06.03.2020</t>
  </si>
  <si>
    <t>ΑΜΠΕΛΑ ΑΝΤΙΚΥΘΗΡΩΝ</t>
  </si>
  <si>
    <t>ΑΜΠΕΛΑ ΑΝΤΙΚΥΘΗΡΩΝ (ΦΒ)</t>
  </si>
  <si>
    <t>545/2020 
06.03.2020</t>
  </si>
  <si>
    <t>ΓΚΟΙΤΖΙΜΑΤΙΚΑ-ΟΘΩΝΩΝ</t>
  </si>
  <si>
    <t>ΓΚΟΙΤΖΙΜΑΤΙΚΑ-ΟΘΩΝΩΝ (ΦΒ)</t>
  </si>
  <si>
    <t>538/2020 
06.03.2020</t>
  </si>
  <si>
    <t>ΤΗΣ ΠΑΝΑΓΙΑΣ Ο ΚΑΒΟΣ-ΔΟΝΟΥΣΑ (ΦΒ)</t>
  </si>
  <si>
    <t xml:space="preserve">ΤΗΣ ΠΑΝΑΓΙΑΣ Ο ΚΑΒΟΣ-ΔΟΝΟΥΣΑ </t>
  </si>
  <si>
    <t>546/2020 
06.03.2020</t>
  </si>
  <si>
    <t>ΜΥΛΟΙ ΓΑΥΔΟΥ (ΦΒ)</t>
  </si>
  <si>
    <t xml:space="preserve">ΜΥΛΟΙ ΓΑΥΔΟΥ </t>
  </si>
  <si>
    <t>540/2020 
06.03.2020</t>
  </si>
  <si>
    <t xml:space="preserve">ΔΗΜΗΤΡΙΕΣ-ΚΑΜΑΡΙ, Δ.Ε. ΑΜΟΡΓΟΥ </t>
  </si>
  <si>
    <t>ΔΗΜΗΤΡΙΕΣ-ΚΑΜΑΡΙ, Δ.Ε. ΑΜΟΡΓΟΥ (ΦΒ)</t>
  </si>
  <si>
    <t>651/2020 27.03.2020</t>
  </si>
  <si>
    <t>ΑΙΟΛΙΚΗ ΘΕΟΔΩΡΩΝ Α.Ε</t>
  </si>
  <si>
    <t>ΚΙΣΟΣ Ν.ΧΑΝΙΩΝ</t>
  </si>
  <si>
    <t>18.10.2018</t>
  </si>
  <si>
    <t>Εκδόθηκε εξ' αρχής Οριστική  Προσφορά Σύνδεσης,  λόγω προσκόμισης Απόφασης ΕΠΟ</t>
  </si>
  <si>
    <t>SFINARI DYTIKOS HYBRID Α.Ε</t>
  </si>
  <si>
    <t>ΣΤΑΥΡΟΣ  Ν. ΧΑΝΙΩΝ</t>
  </si>
  <si>
    <t>752/2018 31.07.2018</t>
  </si>
  <si>
    <t xml:space="preserve">27.2.2019 &amp; επικαιροποίηση αυτής 26.08.2019 </t>
  </si>
  <si>
    <t>ΑΙΤΗΜΑ  ΓΙΑ ΣΥΜΒΑΣΗ ΣΥΝΔΕΣΗΣ</t>
  </si>
  <si>
    <t xml:space="preserve">13.06.2019 </t>
  </si>
  <si>
    <t>-</t>
  </si>
  <si>
    <t>07.03.2019 &amp; επικαιροποίηση αυτής 26.08.2019</t>
  </si>
  <si>
    <t>753/2018 31.07.2018</t>
  </si>
  <si>
    <t xml:space="preserve">07.05.2019 </t>
  </si>
  <si>
    <t>ΣΕΜΠΡΩΝΑΣ Δ. ΠΛΑΤΑΝΙΑ (Ν. ΧΑΝΙΩΝ)</t>
  </si>
  <si>
    <t>ΣΕΜΠΡΩΝΑΣ Δ. ΠΛΑΤΑΝΙΑ (Ν. ΧΑΝΙΩΝ) (ΑΠ)</t>
  </si>
  <si>
    <t>462/2020 05.03.2020</t>
  </si>
  <si>
    <t>ΣΤΡΟΓΓΥΛΗ ΚΟΡΥΦΗ - ΑΠΟΠΗΓΑΔΙ  Ν. ΧΑΝΙΩΝ (ΑΠ)</t>
  </si>
  <si>
    <t xml:space="preserve">ΣΤΡΟΓΓΥΛΗ ΚΟΡΥΦΗ - ΑΠΟΠΗΓΑΔΙ  Ν. ΧΑΝΙΩΝ </t>
  </si>
  <si>
    <t>464/2020 05.03.2020</t>
  </si>
  <si>
    <t>07.05.2020</t>
  </si>
  <si>
    <t>ΙΣΧΥΣ ΑΙΤΗΣΕΩΝ (ΕΓΓΥΗΜΕΝΗ):</t>
  </si>
  <si>
    <t>ΙΣΧΥΣ ΑΙΤΗΣΕΩΝ (ΕΓΚΑΤΑΣΤΗΜΕΝΗ):</t>
  </si>
  <si>
    <t>ΙΣΧΥΣ ΕΝΕΡΓΩΝ ΑΙΤΗΣΕΩΝ (ΕΓΓΥΗΜΕΝΗ):</t>
  </si>
  <si>
    <t>ΙΣΧΥΣ ΑΙΤΗΣΕΩΝ ΕΝΕΡΓΩΝ (ΕΓΚΑΤΑΣΤΗΜΕΝΗ):</t>
  </si>
  <si>
    <t>122 MW</t>
  </si>
  <si>
    <t>ΙΣΧΥΣ ΑΙΤΗΣΕΩΝ (ΕΓΚΑΤΕΣΤΗΜΕΝΗ):</t>
  </si>
  <si>
    <t>ΙΣΧΥΣ ΕΝΕΡΓΩΝ ΑΙΤΗΣΕΩΝ (ΕΓKATEΣΤΗΜΕΝΗ):</t>
  </si>
  <si>
    <t>ΚΩΣ - ΚΑΛΥΜΝΟΣ</t>
  </si>
  <si>
    <t>ΙΣΧΥΣ ΕΝΕΡΓΩΝ ΑΙΤΗΣΕΩΝ (ΕΓΚΑΤΕΣΤΗΜΕΝΗ):</t>
  </si>
  <si>
    <t>ΠΕΡΙΘΩΡΙΟ ΥΒΡΙΔΙΚΩΝ (ΑΠΟΦΑΣΗ ΡΑΕ 616/2016) (ΜW)</t>
  </si>
  <si>
    <t>ΙΣΧΥΣ ΑΙΤΗΣΕΩΝ (ΕΓΓΥΗΜΕΝΗ)
(ΜW)</t>
  </si>
  <si>
    <t>ΙΣΧΥΣ ΑΙΤΗΣΕΩΝ ΜΕ ΟΡΙΣΤΙΚΗ ΠΡΟΣΦΟΡΑ ΣΥΝΔΕΣΗΣ (ΜW)</t>
  </si>
  <si>
    <t>ΙΣΧΥΣ ΑΙΤΗΣΕΩΝ ΜΕ ΣΥΜΒΑΣΗ ΣΥΝΔΕΣΗΣ (ΜW)</t>
  </si>
  <si>
    <t>ΙΣΧΥΣ ΑΙΤΗΣΕΩΝ ΜΕ ΣΥΜΒΑΣΗ ΠΩΛΗΣΗΣ (ΜW)</t>
  </si>
  <si>
    <t>ΙΣΧΥΣ ΑΙΤΗΣΕΩΝ  ΜΕ ΕΝΑΡΞΗ ΕΜΠΟΡΙΚΗΣ ΛΕΙΤΟΥΡΓΙΑΣ (ΜW)</t>
  </si>
  <si>
    <t>*</t>
  </si>
  <si>
    <t>ΜΕ ΣΥΜΒΑΣΗ ΠΩΛΗΣΗΣ</t>
  </si>
  <si>
    <t>ΑΡΙΘΜΟΣ  ΑΙΤΗΣΕΩΝ ΜΕ ΕΜΠΟΡΙΚΗ ΛΕΙΤΟΥΡΓΙΑ</t>
  </si>
  <si>
    <t>ΙΣΧΥΣ  ΑΙΤΗΣΕΩΝ ΜΕ ΕΜΠΟΡΙΚΗ ΛΕΙΤΟΥΡΓΙΑ</t>
  </si>
  <si>
    <t>EUNICE LABORATORIES</t>
  </si>
  <si>
    <t>04.03.2005</t>
  </si>
  <si>
    <t>20.09.2017</t>
  </si>
  <si>
    <t>21.02.2017</t>
  </si>
  <si>
    <t>22.12.2016</t>
  </si>
  <si>
    <t>13.02.2017</t>
  </si>
  <si>
    <t>01.09.2010 ΤΡΟΠΟΠΟΙΗΘΗΚΕ 18.07.2014</t>
  </si>
  <si>
    <t>126/2016
13.05.2016</t>
  </si>
  <si>
    <t>13.07.2018</t>
  </si>
  <si>
    <t>ΠΑΧΥ Δ. ΤΗΛΟΥ (ΑΠ)</t>
  </si>
  <si>
    <t>ΑΓ. ΚΩΝΣΤΑΝΤΙΝΟΣ Δ. ΤΗΛΟΥ</t>
  </si>
  <si>
    <t>ΑΓ. ΚΩΝΣΤΑΝΤΙΝΟΣ Δ. ΤΗΛΟΥ (ΦΒ)</t>
  </si>
  <si>
    <t>18.10.2016</t>
  </si>
  <si>
    <t>15.01.2018</t>
  </si>
  <si>
    <t>14.09.2019</t>
  </si>
  <si>
    <t>ΣΕ ΛΕΙΤΟΥΡΓΙΑ</t>
  </si>
  <si>
    <t>ΥΒΡΙΔΙΚΟΣ ΜΕ ΑΝΤΛΙΟΤΑΜΙΕΥΣΗ</t>
  </si>
  <si>
    <t>1147/2011
19.09.2011</t>
  </si>
  <si>
    <t>ΚΑΤΩ ΠΡΟΣΠΕΡΑ Δ. ΙΚΑΡΙΑΣ</t>
  </si>
  <si>
    <t>ΣΤΡΑΒΟΚΟΥΝΤΟΥΡΑΣ Δ. ΙΚΑΡΙΑΣ (ΑΠ)</t>
  </si>
  <si>
    <t>ΠΡΟΣΠΕΡΑ Δ. ΙΚΑΡΙΑΣ (ΜΥΗΣ)</t>
  </si>
  <si>
    <t>ΔΕΗ ΑΝΑΝΕΩΣΙΜΕΣ Α.Ε.</t>
  </si>
  <si>
    <t>13,11,2018 (ΓΙΑ ΑΠ)
06,02,2019 (ΓΙΑ ΤΟΝ ΜΥΗΣ ΣΤΗΝ ΠΡΟΣΠΕΡΑ)</t>
  </si>
  <si>
    <t>ΜΕ ΣΥΒΑΣΗ ΠΩΛΗΣΗΣ</t>
  </si>
  <si>
    <t xml:space="preserve"> ΜΕ ΕΝΑΡΞΗ ΕΜΠΟΡΙΚΗΣ ΛΕΙΤΟΥΡΓΙΑΣ</t>
  </si>
  <si>
    <t>ΙΣΧΥΣ ΑΙΤΗΣΕΩΝ ΜΕ  ΜΕ ΕΝΑΡΞΗ ΕΜΠΟΡΙΚΗΣ ΛΕΙΤΟΥΡΓΙΑΣ</t>
  </si>
  <si>
    <t>ΕΞΕΤΑΖΕΤΑΙ ΚΑΤΑ ΠΕΡΙΠΤΩΣΗ ΑΠΟ ΤΟΝ ΔΙΑΧΕΙΡΙΣΤΗ</t>
  </si>
  <si>
    <t>ΕΓΓΡΑΦΟ ΔΙΑΤΥΠΩΣΗΣ Ο.Π.Σ ΗΜΕΡΟΜΗΝΙΑ</t>
  </si>
  <si>
    <t>ΕΕΓΓΡΑΦΟ ΔΙΑΤΥΠΩΣΗΣ Ο.Π.Σ ΗΜΕΡΟΜΗΝΙΑ</t>
  </si>
  <si>
    <t>3837/16-10-2020</t>
  </si>
  <si>
    <t>3838/16-10-2020</t>
  </si>
  <si>
    <t>ΑΙΤΗΜΑ ΓΙΑ ΟΠΣ</t>
  </si>
  <si>
    <t>ΑΚΤΙΝΑ ΚΡΗΤΗΣ Α.Ε</t>
  </si>
  <si>
    <t>17.11.2020</t>
  </si>
  <si>
    <t>ΜΟΡΟΝΙ
ΔΗΜΟΥ ΦΑΙΣΤΟΥ Π.Ε. ΗΡΑΚΛΕΙΟΥ</t>
  </si>
  <si>
    <t>508/2020
06.03.2020</t>
  </si>
  <si>
    <t>ΞΕΡΟΚΑΜΠΟΣ ΔΗΜΟΥ ΑΡΧΑΝΩΝ Π.Ε.ΗΡΑΚΛΕΙΟΥ</t>
  </si>
  <si>
    <t>515/2020
06,03,2020</t>
  </si>
  <si>
    <t>11,11,2020</t>
  </si>
  <si>
    <t>ΜΟΝΗ ΔΗΜΟΥ ΜΑΛΕΒΙΖΙΟΥ Π.Ε ΗΡΑΚΛΕΙΟΥ</t>
  </si>
  <si>
    <t>656/2020
27,03,2020</t>
  </si>
  <si>
    <t>11.11.2020</t>
  </si>
  <si>
    <t>ΑΓΙΟΣ ΙΩΑΝΝΗΣ ΔΗΜΟΥ ΦΑΙΣΤΟΥ Π.Ε. ΗΡΑΚΛΕΙΟΥ</t>
  </si>
  <si>
    <t>524/2020
06.03.2020</t>
  </si>
  <si>
    <t>ΜΑΚΡΥΑ ΡΑΧΗ ΔΗΜΟΥ ΦΑΙΣΤΟΥ Π.Ε.ΗΡΑΚΛΕΙΟΥ</t>
  </si>
  <si>
    <t>504/2020
06,03,2020</t>
  </si>
  <si>
    <t>ΜΑΧΑΙΡΑ Δ. ΜΙΝΩΑ ΠΕΔΙΑΔΟΣ Π.Ε ΗΡΑΚΛΕΙΟΥ</t>
  </si>
  <si>
    <t>517/2020
06.03.2020</t>
  </si>
  <si>
    <t>ΠΕΡΔΙΚΟΝΕΡΟ Δ. ΦΑΙΣΤΟΥ Π.Ε.ΗΡΑΚΛΕΙΟΥ</t>
  </si>
  <si>
    <t>507/2020
06.03.2020</t>
  </si>
  <si>
    <t>ΜΑΡΑΘΟΚΕΦΑΛΟ Δ. ΦΑΙΣΤΟΥ, Π.Ε. ΗΡΑΚΛΕΙΟΥ</t>
  </si>
  <si>
    <t>503/2020
06.03.2020</t>
  </si>
  <si>
    <t>ΜΟΡΟΝΙ ΝΟΤΙΑ Δ.ΦΑΙΣΤΟΥ, Π.Ε. ΗΡΑΚΛΕΙΟΥ</t>
  </si>
  <si>
    <t>522/2020
06.03.2020</t>
  </si>
  <si>
    <t>ΤΙΜΙΟΣ ΣΤΑΥΡΟΣ Δ. ΜΑΛΕΒΙΖΙΟΥ Π.Ε. ΗΡΑΚΛΕΙΟΥ</t>
  </si>
  <si>
    <t>655/2020
27,03,2020</t>
  </si>
  <si>
    <t>ΤΑΒΕΡΩΝΑΣ
Δ. ΜΑΛΕΒΙΖΙΟΥ
Π.Ε. ΗΡΑΚΛΕΙΟΥ</t>
  </si>
  <si>
    <t>0.6</t>
  </si>
  <si>
    <t>659/2020
27.03.2020</t>
  </si>
  <si>
    <t>ΠΑΛΑΙΟΜΑΝΤΡΙΑ 
Δ.Ε. ΠΥΘΑΓΟΕΙΟΥ 
Π.Ε. ΣΑΜΟΥ</t>
  </si>
  <si>
    <t>527/2020
06,03,2020</t>
  </si>
  <si>
    <t>521/2020
06.03.2020</t>
  </si>
  <si>
    <t>ΚΑΜΙΝΑΚΙ 
Δ.Ε. ΠΥΘΑΓΟΕΙΟΥ 
Π.Ε. ΣΑΜΟΥ</t>
  </si>
  <si>
    <t>ΤΣΑΚΑΛΟΡΕΜΜΑ
Δ.Ε. ΠΥΘΑΓΟΕΙΟΥ 
Π.Ε. ΣΑΜΟΥ</t>
  </si>
  <si>
    <t>663/2020
27.03.2020</t>
  </si>
  <si>
    <t>ΝΙΚΗΤΗΔΕΣ
Δ.Ε. ΠΥΘΑΓΟΕΙΟΥ 
Π.Ε. ΣΑΜΟΥ</t>
  </si>
  <si>
    <t>662/2020
27.03.2020</t>
  </si>
  <si>
    <t>09.11.2020</t>
  </si>
  <si>
    <t>ΚΑΡΕΣ ΣΕΛΛΙ
Δ. ΠΛΑΤΑΝΙΑΣ
Π.Ε.ΧΑΝΙΩΝ</t>
  </si>
  <si>
    <t>514/2020
06.03.2020</t>
  </si>
  <si>
    <t>ΧΛΙΑΟΥΤΙ ΧΑΝΙ
Δ. ΑΓΙΟΥ ΒΑΣΙΛΕΙΟΥ
Π.Ε.ΡΕΘΥΜΝΗΣ</t>
  </si>
  <si>
    <t>526/2020
06.03,2020</t>
  </si>
  <si>
    <t>09,11,2020</t>
  </si>
  <si>
    <t>ΚΕΦΑΛΑ
Δ. ΑΓΙΟΥ ΒΑΣΙΛΕΙΟΥ
Π.Ε.ΡΕΘΥΜΝΗΣ</t>
  </si>
  <si>
    <t>519/2020
06.03.2020</t>
  </si>
  <si>
    <t>ΔΙΑΘΕΣΙΜΟ ΠΕΡΙΘΩΡΙΟ ΥΒΡΙΔΙΚΩΝ (MW)</t>
  </si>
  <si>
    <t>ΔΔΝ 4162/ 13.11.2020</t>
  </si>
  <si>
    <t>ΔΔΝ 4224/ 18.11.2020</t>
  </si>
  <si>
    <t>ΔΔΝ 4216/ 17-11-2020</t>
  </si>
  <si>
    <t>ΑΙΤΗΜΑ ΓΙΑ Μ.Δ.Π.Σ</t>
  </si>
  <si>
    <t>ΧΟΡΗΓΗΣΗ Μ.Δ.Π.Σ.</t>
  </si>
  <si>
    <t>ΕΝΕΡΓΟΠΟΙΣΗ</t>
  </si>
  <si>
    <t>ΔΔΝ 4383
01-12-2020</t>
  </si>
  <si>
    <t>ΔΔΝ 4382
01.12.2020</t>
  </si>
  <si>
    <t>27.11.2020</t>
  </si>
  <si>
    <t>ΔΑΙΜΟΝΙΑΡΗΣ
Δ. ΧΑΝΙΩΝ &amp; ΠΛΑΤΑΝΙΑΣ
Π.Ε.ΧΑΝΙΩΝ</t>
  </si>
  <si>
    <t>666/2020</t>
  </si>
  <si>
    <t>ΔΔΝ 4753
15.12.2020</t>
  </si>
  <si>
    <t>ΤΡΑΧΥ-ΠΕΥΚΟΣ 
Δ.ΣΚΥΡΟΥ
Π.Ε. ΕΥΒΟΙΑΣ</t>
  </si>
  <si>
    <t>ΤΡΑΧΥ-ΠΕΥΚΟΣ 
Δ.ΣΚΥΡΟΥ
Π.Ε. ΕΥΒΟΙΑΣ (ΦΒ)</t>
  </si>
  <si>
    <t>544/2020 
06.03.2020</t>
  </si>
  <si>
    <t>0 MW</t>
  </si>
  <si>
    <t>ΑΙΤΗΜΑ  ΓΙΑ ΟΠΣ</t>
  </si>
  <si>
    <t xml:space="preserve">27.01.2021 </t>
  </si>
  <si>
    <t>27.01.2021</t>
  </si>
  <si>
    <t>ΞΕΡΑ ΞΥΛΑ -  ΣΤΑΥΡΟΣ
 Δ. ΡΟΔΟΥ
Π.Ε. ΡΟΔΟΥ</t>
  </si>
  <si>
    <t xml:space="preserve">1424/2011 </t>
  </si>
  <si>
    <t>*  ΕΞΕΤΑΖΕΤΑΙ ΚΑΤΑ ΠΕΡΙΠΤΩΣΗ ΑΝΑ ΣΤΑΘΜΟ</t>
  </si>
  <si>
    <t>ΕΞΕΤΑΖΕΤΑΙ ΚΑΤΑ ΠΕΡΙΠΤΩΣΗ ΑΝΑ ΣΤΑΘΜΟ</t>
  </si>
  <si>
    <t>479/2020 
06.03.2020</t>
  </si>
  <si>
    <t>480/2020 
06.03.2020</t>
  </si>
  <si>
    <t>482/2020 
06.03.2020</t>
  </si>
  <si>
    <t>481/2020 
06.03.2020</t>
  </si>
  <si>
    <t>477/2020 
06.03.2020</t>
  </si>
  <si>
    <t>ΔΔΝ 627
11.02.2021</t>
  </si>
  <si>
    <t>ΔΔΝ 747
23.02.2021</t>
  </si>
  <si>
    <t xml:space="preserve">ΔΔΝ 748
23.02.2021
</t>
  </si>
  <si>
    <t>ΔΔΝ 716
19.02.2021</t>
  </si>
  <si>
    <t>ΔΔΝ 714
19.02.2021</t>
  </si>
  <si>
    <t>ΔΔΝ 626
11.02.2021</t>
  </si>
  <si>
    <t>ΣΤΕΡΝΑ-ΑΡΚΙΟΙ
Δ.ΠΑΤΜΟΥ
Π.Ε. ΚΑΛΥΜΝΟΥ</t>
  </si>
  <si>
    <t>ΣΤΕΡΝΑ-ΑΡΚΙΟΙ
Δ.ΠΑΤΜΟΥ
Π.Ε. ΚΑΛΥΜΝΟΥ (ΦΒ)</t>
  </si>
  <si>
    <t>542/2020 
06.03.2020</t>
  </si>
  <si>
    <t>ΠΟΡΤΟ - ΑΓ. ΝΙΚΟΛΑΟΣ
Δ.Ε. ΕΡΕΙΚΟΥΣΣΗΣ 
Δ. ΚΕΡΚΥΡΑΣ</t>
  </si>
  <si>
    <t>ΠΟΡΤΟ - ΑΓ. ΝΙΚΟΛΑΟΣ
Δ.Ε. ΕΡΕΙΚΟΥΣΣΗΣ 
Δ. ΚΕΡΚΥΡΑ (ΦΒ)</t>
  </si>
  <si>
    <t>543/2020 
06.03.2020</t>
  </si>
  <si>
    <t>ΔΩΔΕΚΑΝΗΣΟΣ ΑΙΟΛΙΚΗ Α.Ε</t>
  </si>
  <si>
    <t>26.02.2021</t>
  </si>
  <si>
    <t xml:space="preserve">ΠΛΑΚΑ 
Δ.ΛΕΙΨΩΝ </t>
  </si>
  <si>
    <t>0226
16.12.2020</t>
  </si>
  <si>
    <t>ΠΛΑΚΑ 
Δ.ΛΕΙΨΩΝ (Α/Π)</t>
  </si>
  <si>
    <t>6.5.2020</t>
  </si>
  <si>
    <t>03.03.2021</t>
  </si>
  <si>
    <t>ΚΟΥΒΑΣ
Δ. ΚΩ</t>
  </si>
  <si>
    <t>ΚΟΥΒΑΣ
Δ. ΚΩ (Α/Π)</t>
  </si>
  <si>
    <t>714/2020
09.05.2020</t>
  </si>
  <si>
    <t>14.05.2020</t>
  </si>
  <si>
    <t>22.06.2020</t>
  </si>
  <si>
    <t>17.06.2020</t>
  </si>
  <si>
    <t>16.06.2020</t>
  </si>
  <si>
    <t>29.12.2020</t>
  </si>
  <si>
    <t>03.02.2021</t>
  </si>
  <si>
    <t>539/2020 
06.03.2020</t>
  </si>
  <si>
    <t>ΤΕΡΝΑ ΕΝΕΡΓΕΙΑΚΗ ΑΕ</t>
  </si>
  <si>
    <t>ΥΒΡΙΔΙΚΟΣ ΜΕ ΑΝΤΛΗΣΙΟΤΑΜΙΕΥΣΗ</t>
  </si>
  <si>
    <t>29.12.2014</t>
  </si>
  <si>
    <t>ΦΡΑΓΜΑ ΠΟΤΑΜΩΝ, ΑΜΑΡΙ, Ν.ΡΕΘΥΜΝΗΣ</t>
  </si>
  <si>
    <t>ΦΡΟΥΔΙΑ Δ.ΙΤΑΝΟΥ/Δ.ΣΗΤΕΙΑΣ Ν.ΛΑΣΙΘΙΟΥ (39 MW) &amp; ΧΑΛΚΙΑΣ Δ.ΙΤΑΝΟΥ/Δ.ΣΗΤΕΙΑΣ/Δ.ΛΕΥΚΗΣ Ν.ΛΑΣΙΘΙΟΥ (42 MW)</t>
  </si>
  <si>
    <t>199/2014 
14.04.2014</t>
  </si>
  <si>
    <t>ΔΔΝ/1151/15.04.2015</t>
  </si>
  <si>
    <t>ΔΔΝ/2582/09.07.2020</t>
  </si>
  <si>
    <t xml:space="preserve">22.03.2021 </t>
  </si>
  <si>
    <t>0050/2021 
01.02.2021</t>
  </si>
  <si>
    <t>ΑΙΤΗΜΑ  ΓΙΑ ΜΔΠΣ</t>
  </si>
  <si>
    <t>0049/2021 
01.02.2021</t>
  </si>
  <si>
    <t>RENEWABLE HYBRID PLATS I ΙΚΕ</t>
  </si>
  <si>
    <t>ΠΛΑΤΕΙΑ
Δ.Ε. ΠΟΛΙΧΝΙΤΟΥ
Δ.  ΔΥΤΙΚΗΣ ΛΕΣΒΟΥ
Π.Ε. ΛΕΣΒΟΥ</t>
  </si>
  <si>
    <t>ΠΡΕΣΛΑΣ
Δ.Ε. ΚΑΛΛΟΝΗΣ
Δ. ΔΥΤΙΚΗΣ ΛΕΣΒΟΥ
Π.Ε. ΛΕΣΒΟΥ</t>
  </si>
  <si>
    <t>0051/2021 
01.02.2021</t>
  </si>
  <si>
    <t>ΠΛΑΤΕΙΑ
Δ.Ε. ΑΓΙΑΣ ΠΑΡΑΣΚΕΥΗΣ
Δ.  ΔΥΤΙΚΗΣ ΛΕΣΒΟΥ
Π.Ε. ΛΕΣΒΟΥ</t>
  </si>
  <si>
    <t>ΔΔΝ 1386
02.04.2021</t>
  </si>
  <si>
    <t>ΔΔΝ 1551
14.04.2021</t>
  </si>
  <si>
    <t>ΔΔΝ 1549
14.04.2022</t>
  </si>
  <si>
    <t>11.11.2020
ΛΟΓΩ ΑΡΘ.159 Ν.4759/2020 ΑΝΑΣΤΕΛΛΕΤΑΙ Η ΧΟΡΗΓΗΣΗ ΟΠΣ</t>
  </si>
  <si>
    <t>ΔΔΝ 1552
14.04.2023</t>
  </si>
  <si>
    <t>ΔΔΝ 1548
14.04.2024</t>
  </si>
  <si>
    <t>17.11.2020
ΛΟΓΩ ΑΡΘ.159 Ν.4759/2020 ΑΝΑΣΤΕΛΛΕΤΑΙ Η ΧΟΡΗΓΗΣΗ ΟΠΣ</t>
  </si>
  <si>
    <t>2294/18-06-2020
ΛΟΓΩ ΑΡΘ.159 Ν.4759/2020 ΑΝΑΣΤΕΛΛΕΤΑΙ Η ΧΟΡΗΓΗΣΗ ΟΠΣ</t>
  </si>
  <si>
    <t>3838/16-10-2020
ΛΟΓΩ ΑΡΘ.159 Ν.4759/2020 ΑΝΑΣΤΕΛΛΕΤΑΙ Η ΧΟΡΗΓΗΣΗ ΟΠΣ</t>
  </si>
  <si>
    <t xml:space="preserve">INDUCE ENERGY IKE </t>
  </si>
  <si>
    <t>09.11.2020
ΛΟΓΩ ΑΡΘ.159 Ν.4759/2020 ΑΝΑΣΤΕΛΛΕΤΑΙ Η ΧΟΡΗΓΗΣΗ ΟΠΣ</t>
  </si>
  <si>
    <t>ΔΔΝ 2263
08.06.2021</t>
  </si>
  <si>
    <t>ΔΔΝ 2262
08.06.2021</t>
  </si>
  <si>
    <t>ΔΔΝ 2321
10.06.2021</t>
  </si>
  <si>
    <t>27.11.2020
ΛΟΓΩ ΑΡΘ.159 Ν.4759/2020 ΑΝΑΣΤΕΛΛΕΤΑΙ Η ΧΟΡΗΓΗΣΗ ΟΠΣ</t>
  </si>
  <si>
    <t>ΔΔΝ 2320
10.06.2021</t>
  </si>
  <si>
    <t>ΗΜΕΡΟΜΗΝΙΑ  ΕΝΗΜΕΡΩΣΗΣ: 01/07/2021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</si>
</sst>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k\W"/>
    <numFmt numFmtId="165" formatCode="#,##0.0"/>
    <numFmt numFmtId="166" formatCode="#,##0.00\M\W"/>
    <numFmt numFmtId="167" formatCode="#,##0.000"/>
    <numFmt numFmtId="168" formatCode="0.000"/>
  </numFmts>
  <fonts count="10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6969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9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19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0" fillId="0" borderId="26" xfId="0" applyNumberFormat="1" applyFill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 wrapText="1"/>
    </xf>
    <xf numFmtId="165" fontId="0" fillId="0" borderId="8" xfId="0" applyNumberForma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65" fontId="0" fillId="0" borderId="27" xfId="0" applyNumberFormat="1" applyFill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4" fillId="2" borderId="16" xfId="0" applyNumberFormat="1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/>
    </xf>
    <xf numFmtId="165" fontId="4" fillId="2" borderId="17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/>
    </xf>
    <xf numFmtId="165" fontId="4" fillId="2" borderId="16" xfId="0" applyNumberFormat="1" applyFont="1" applyFill="1" applyBorder="1" applyAlignment="1">
      <alignment horizontal="center" vertical="center"/>
    </xf>
    <xf numFmtId="165" fontId="4" fillId="2" borderId="2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9" fillId="0" borderId="0" xfId="0" applyFont="1"/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3" fontId="4" fillId="5" borderId="16" xfId="0" applyNumberFormat="1" applyFont="1" applyFill="1" applyBorder="1" applyAlignment="1">
      <alignment horizontal="center" vertical="center"/>
    </xf>
    <xf numFmtId="165" fontId="4" fillId="5" borderId="29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0" fontId="3" fillId="0" borderId="4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1" xfId="0" applyNumberForma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5" fontId="3" fillId="0" borderId="23" xfId="0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 wrapText="1"/>
    </xf>
    <xf numFmtId="4" fontId="0" fillId="0" borderId="24" xfId="0" applyNumberForma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3" fontId="3" fillId="0" borderId="13" xfId="0" applyNumberFormat="1" applyFont="1" applyBorder="1" applyAlignment="1">
      <alignment horizontal="center" vertical="center"/>
    </xf>
    <xf numFmtId="165" fontId="3" fillId="0" borderId="2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 wrapText="1"/>
    </xf>
    <xf numFmtId="4" fontId="4" fillId="2" borderId="16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3" fillId="0" borderId="2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7" fontId="3" fillId="0" borderId="22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textRotation="90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65" fontId="3" fillId="0" borderId="26" xfId="0" applyNumberFormat="1" applyFont="1" applyBorder="1" applyAlignment="1">
      <alignment horizontal="center" vertical="center" wrapText="1"/>
    </xf>
    <xf numFmtId="165" fontId="0" fillId="0" borderId="28" xfId="0" applyNumberFormat="1" applyBorder="1" applyAlignment="1">
      <alignment horizontal="center" vertical="center" wrapText="1"/>
    </xf>
    <xf numFmtId="165" fontId="3" fillId="0" borderId="26" xfId="0" applyNumberFormat="1" applyFon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5" fontId="3" fillId="0" borderId="2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4" fontId="0" fillId="0" borderId="27" xfId="0" applyNumberForma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/>
    </xf>
    <xf numFmtId="4" fontId="0" fillId="0" borderId="28" xfId="0" applyNumberForma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66" fontId="6" fillId="0" borderId="17" xfId="0" applyNumberFormat="1" applyFont="1" applyBorder="1" applyAlignment="1">
      <alignment horizontal="center" vertical="center" wrapText="1"/>
    </xf>
    <xf numFmtId="166" fontId="6" fillId="0" borderId="38" xfId="0" applyNumberFormat="1" applyFont="1" applyBorder="1" applyAlignment="1">
      <alignment horizontal="center" vertical="center" wrapText="1"/>
    </xf>
    <xf numFmtId="166" fontId="6" fillId="0" borderId="29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43" xfId="0" applyFont="1" applyBorder="1" applyAlignment="1">
      <alignment horizontal="center" vertical="center" textRotation="90"/>
    </xf>
    <xf numFmtId="0" fontId="3" fillId="0" borderId="44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38" xfId="0" applyNumberFormat="1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14" fontId="3" fillId="0" borderId="43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2" fontId="0" fillId="0" borderId="43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43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969696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showGridLines="0" tabSelected="1" view="pageBreakPreview" zoomScale="90" zoomScaleNormal="80" zoomScaleSheetLayoutView="90" workbookViewId="0">
      <pane ySplit="4" topLeftCell="A17" activePane="bottomLeft" state="frozen"/>
      <selection pane="bottomLeft" activeCell="H21" sqref="H21:H29"/>
    </sheetView>
  </sheetViews>
  <sheetFormatPr defaultRowHeight="12.75" x14ac:dyDescent="0.2"/>
  <cols>
    <col min="2" max="2" width="15" customWidth="1"/>
    <col min="3" max="3" width="15.85546875" bestFit="1" customWidth="1"/>
    <col min="4" max="4" width="21.7109375" style="1" bestFit="1" customWidth="1"/>
    <col min="5" max="5" width="21.7109375" style="1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  <col min="16" max="16" width="15.5703125" customWidth="1"/>
    <col min="17" max="17" width="17.28515625" customWidth="1"/>
  </cols>
  <sheetData>
    <row r="1" spans="1:17" ht="26.25" customHeight="1" thickBot="1" x14ac:dyDescent="0.35">
      <c r="A1" s="288" t="s">
        <v>809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2" spans="1:17" ht="20.25" customHeight="1" thickBot="1" x14ac:dyDescent="0.25">
      <c r="A2" s="197" t="s">
        <v>494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9"/>
    </row>
    <row r="3" spans="1:17" ht="13.5" customHeight="1" thickBot="1" x14ac:dyDescent="0.25">
      <c r="A3" s="234" t="s">
        <v>46</v>
      </c>
      <c r="B3" s="226" t="s">
        <v>0</v>
      </c>
      <c r="C3" s="227"/>
      <c r="D3" s="228" t="s">
        <v>633</v>
      </c>
      <c r="E3" s="228" t="s">
        <v>718</v>
      </c>
      <c r="F3" s="230" t="s">
        <v>71</v>
      </c>
      <c r="G3" s="231"/>
      <c r="H3" s="200" t="s">
        <v>57</v>
      </c>
      <c r="I3" s="201"/>
      <c r="J3" s="200" t="s">
        <v>59</v>
      </c>
      <c r="K3" s="201"/>
      <c r="L3" s="200" t="s">
        <v>60</v>
      </c>
      <c r="M3" s="201"/>
      <c r="N3" s="200" t="s">
        <v>79</v>
      </c>
      <c r="O3" s="201"/>
      <c r="P3" s="200" t="s">
        <v>491</v>
      </c>
      <c r="Q3" s="201"/>
    </row>
    <row r="4" spans="1:17" ht="77.25" thickBot="1" x14ac:dyDescent="0.25">
      <c r="A4" s="234"/>
      <c r="B4" s="226"/>
      <c r="C4" s="227"/>
      <c r="D4" s="229"/>
      <c r="E4" s="229"/>
      <c r="F4" s="19" t="s">
        <v>76</v>
      </c>
      <c r="G4" s="20" t="s">
        <v>634</v>
      </c>
      <c r="H4" s="19" t="s">
        <v>73</v>
      </c>
      <c r="I4" s="19" t="s">
        <v>72</v>
      </c>
      <c r="J4" s="19" t="s">
        <v>74</v>
      </c>
      <c r="K4" s="20" t="s">
        <v>635</v>
      </c>
      <c r="L4" s="19" t="s">
        <v>75</v>
      </c>
      <c r="M4" s="19" t="s">
        <v>636</v>
      </c>
      <c r="N4" s="19" t="s">
        <v>81</v>
      </c>
      <c r="O4" s="33" t="s">
        <v>637</v>
      </c>
      <c r="P4" s="19" t="s">
        <v>492</v>
      </c>
      <c r="Q4" s="33" t="s">
        <v>638</v>
      </c>
    </row>
    <row r="5" spans="1:17" ht="36" customHeight="1" x14ac:dyDescent="0.2">
      <c r="A5" s="4">
        <v>1</v>
      </c>
      <c r="B5" s="9" t="s">
        <v>485</v>
      </c>
      <c r="C5" s="37" t="s">
        <v>1</v>
      </c>
      <c r="D5" s="112" t="s">
        <v>639</v>
      </c>
      <c r="E5" s="112" t="s">
        <v>639</v>
      </c>
      <c r="F5" s="12">
        <f>ΑΓΑΘΟΝΗΣΙ!F5</f>
        <v>1</v>
      </c>
      <c r="G5" s="21">
        <f>ΑΓΑΘΟΝΗΣΙ!F8</f>
        <v>0.06</v>
      </c>
      <c r="H5" s="117">
        <f>ΑΓΑΘΟΝΗΣΙ!Z2</f>
        <v>1</v>
      </c>
      <c r="I5" s="146">
        <f>ΑΓΑΘΟΝΗΣΙ!Z10</f>
        <v>0.06</v>
      </c>
      <c r="J5" s="117" t="s">
        <v>613</v>
      </c>
      <c r="K5" s="117" t="s">
        <v>613</v>
      </c>
      <c r="L5" s="117" t="s">
        <v>613</v>
      </c>
      <c r="M5" s="117" t="s">
        <v>613</v>
      </c>
      <c r="N5" s="117" t="s">
        <v>613</v>
      </c>
      <c r="O5" s="117" t="s">
        <v>613</v>
      </c>
      <c r="P5" s="117" t="s">
        <v>613</v>
      </c>
      <c r="Q5" s="117" t="s">
        <v>613</v>
      </c>
    </row>
    <row r="6" spans="1:17" x14ac:dyDescent="0.2">
      <c r="A6" s="5">
        <v>2</v>
      </c>
      <c r="B6" s="10" t="s">
        <v>486</v>
      </c>
      <c r="C6" s="38" t="s">
        <v>2</v>
      </c>
      <c r="D6" s="96" t="s">
        <v>639</v>
      </c>
      <c r="E6" s="96" t="s">
        <v>639</v>
      </c>
      <c r="F6" s="97" t="s">
        <v>613</v>
      </c>
      <c r="G6" s="98" t="s">
        <v>613</v>
      </c>
      <c r="H6" s="98" t="s">
        <v>613</v>
      </c>
      <c r="I6" s="98" t="s">
        <v>613</v>
      </c>
      <c r="J6" s="98" t="s">
        <v>613</v>
      </c>
      <c r="K6" s="98" t="s">
        <v>613</v>
      </c>
      <c r="L6" s="98" t="s">
        <v>613</v>
      </c>
      <c r="M6" s="98" t="s">
        <v>613</v>
      </c>
      <c r="N6" s="98" t="s">
        <v>613</v>
      </c>
      <c r="O6" s="98" t="s">
        <v>613</v>
      </c>
      <c r="P6" s="98" t="s">
        <v>613</v>
      </c>
      <c r="Q6" s="98" t="s">
        <v>613</v>
      </c>
    </row>
    <row r="7" spans="1:17" x14ac:dyDescent="0.2">
      <c r="A7" s="5">
        <v>3</v>
      </c>
      <c r="B7" s="10" t="s">
        <v>487</v>
      </c>
      <c r="C7" s="38" t="s">
        <v>3</v>
      </c>
      <c r="D7" s="96" t="s">
        <v>639</v>
      </c>
      <c r="E7" s="96" t="s">
        <v>639</v>
      </c>
      <c r="F7" s="5">
        <f>ΑΜΟΡΓΟΣ!F5</f>
        <v>1</v>
      </c>
      <c r="G7" s="169">
        <f>ΑΜΟΡΓΟΣ!F8</f>
        <v>0.9</v>
      </c>
      <c r="H7" s="148">
        <f>ΑΜΟΡΓΟΣ!Z2</f>
        <v>1</v>
      </c>
      <c r="I7" s="147">
        <f>ΑΜΟΡΓΟΣ!Z10</f>
        <v>0.9</v>
      </c>
      <c r="J7" s="98" t="s">
        <v>613</v>
      </c>
      <c r="K7" s="98" t="s">
        <v>613</v>
      </c>
      <c r="L7" s="98" t="s">
        <v>613</v>
      </c>
      <c r="M7" s="98" t="s">
        <v>613</v>
      </c>
      <c r="N7" s="98" t="s">
        <v>613</v>
      </c>
      <c r="O7" s="98" t="s">
        <v>613</v>
      </c>
      <c r="P7" s="98" t="s">
        <v>613</v>
      </c>
      <c r="Q7" s="98" t="s">
        <v>613</v>
      </c>
    </row>
    <row r="8" spans="1:17" x14ac:dyDescent="0.2">
      <c r="A8" s="5">
        <v>4</v>
      </c>
      <c r="B8" s="10" t="s">
        <v>488</v>
      </c>
      <c r="C8" s="38" t="s">
        <v>4</v>
      </c>
      <c r="D8" s="96" t="s">
        <v>639</v>
      </c>
      <c r="E8" s="96" t="s">
        <v>639</v>
      </c>
      <c r="F8" s="5">
        <f>ΑΝΑΦΗ!F5</f>
        <v>2</v>
      </c>
      <c r="G8" s="169">
        <f>ΑΝΑΦΗ!F8</f>
        <v>0.56000000000000005</v>
      </c>
      <c r="H8" s="148">
        <f>ΑΝΑΦΗ!Z2</f>
        <v>1</v>
      </c>
      <c r="I8" s="147">
        <f>ΑΝΑΦΗ!Z10</f>
        <v>0.16</v>
      </c>
      <c r="J8" s="98" t="s">
        <v>613</v>
      </c>
      <c r="K8" s="98" t="s">
        <v>613</v>
      </c>
      <c r="L8" s="98" t="s">
        <v>613</v>
      </c>
      <c r="M8" s="98" t="s">
        <v>613</v>
      </c>
      <c r="N8" s="98" t="s">
        <v>613</v>
      </c>
      <c r="O8" s="98" t="s">
        <v>613</v>
      </c>
      <c r="P8" s="98" t="s">
        <v>613</v>
      </c>
      <c r="Q8" s="98" t="s">
        <v>613</v>
      </c>
    </row>
    <row r="9" spans="1:17" ht="12.75" customHeight="1" x14ac:dyDescent="0.2">
      <c r="A9" s="5">
        <v>5</v>
      </c>
      <c r="B9" s="10" t="s">
        <v>489</v>
      </c>
      <c r="C9" s="38" t="s">
        <v>5</v>
      </c>
      <c r="D9" s="96" t="s">
        <v>639</v>
      </c>
      <c r="E9" s="96" t="s">
        <v>639</v>
      </c>
      <c r="F9" s="5">
        <f>ΑΝΤΙΚΥΘΗΡΑ!F5</f>
        <v>1</v>
      </c>
      <c r="G9" s="65">
        <f>ΑΝΤΙΚΥΘΗΡΑ!F8</f>
        <v>0.02</v>
      </c>
      <c r="H9" s="148">
        <f>ΑΝΤΙΚΥΘΗΡΑ!Z2</f>
        <v>1</v>
      </c>
      <c r="I9" s="147">
        <f>ΑΝΤΙΚΥΘΗΡΑ!Z10</f>
        <v>0.02</v>
      </c>
      <c r="J9" s="98" t="s">
        <v>613</v>
      </c>
      <c r="K9" s="98" t="s">
        <v>613</v>
      </c>
      <c r="L9" s="98" t="s">
        <v>613</v>
      </c>
      <c r="M9" s="98" t="s">
        <v>613</v>
      </c>
      <c r="N9" s="98" t="s">
        <v>613</v>
      </c>
      <c r="O9" s="98" t="s">
        <v>613</v>
      </c>
      <c r="P9" s="98" t="s">
        <v>613</v>
      </c>
      <c r="Q9" s="98" t="s">
        <v>613</v>
      </c>
    </row>
    <row r="10" spans="1:17" x14ac:dyDescent="0.2">
      <c r="A10" s="5">
        <v>6</v>
      </c>
      <c r="B10" s="10" t="s">
        <v>490</v>
      </c>
      <c r="C10" s="38" t="s">
        <v>6</v>
      </c>
      <c r="D10" s="96" t="s">
        <v>639</v>
      </c>
      <c r="E10" s="96" t="s">
        <v>639</v>
      </c>
      <c r="F10" s="99">
        <f>ΑΡΚΙΟΙ!F5</f>
        <v>1</v>
      </c>
      <c r="G10" s="150">
        <f>ΑΡΚΙΟΙ!F8</f>
        <v>0.33400000000000002</v>
      </c>
      <c r="H10" s="100" t="s">
        <v>613</v>
      </c>
      <c r="I10" s="100" t="s">
        <v>613</v>
      </c>
      <c r="J10" s="100" t="s">
        <v>613</v>
      </c>
      <c r="K10" s="100" t="s">
        <v>613</v>
      </c>
      <c r="L10" s="100" t="s">
        <v>613</v>
      </c>
      <c r="M10" s="100" t="s">
        <v>613</v>
      </c>
      <c r="N10" s="100" t="s">
        <v>613</v>
      </c>
      <c r="O10" s="100" t="s">
        <v>613</v>
      </c>
      <c r="P10" s="100" t="s">
        <v>613</v>
      </c>
      <c r="Q10" s="100" t="s">
        <v>613</v>
      </c>
    </row>
    <row r="11" spans="1:17" x14ac:dyDescent="0.2">
      <c r="A11" s="5">
        <v>7</v>
      </c>
      <c r="B11" s="10" t="s">
        <v>462</v>
      </c>
      <c r="C11" s="38" t="s">
        <v>7</v>
      </c>
      <c r="D11" s="96" t="s">
        <v>639</v>
      </c>
      <c r="E11" s="96" t="s">
        <v>639</v>
      </c>
      <c r="F11" s="99" t="s">
        <v>613</v>
      </c>
      <c r="G11" s="100" t="s">
        <v>613</v>
      </c>
      <c r="H11" s="100" t="s">
        <v>613</v>
      </c>
      <c r="I11" s="100" t="s">
        <v>613</v>
      </c>
      <c r="J11" s="100" t="s">
        <v>613</v>
      </c>
      <c r="K11" s="100" t="s">
        <v>613</v>
      </c>
      <c r="L11" s="100" t="s">
        <v>613</v>
      </c>
      <c r="M11" s="100" t="s">
        <v>613</v>
      </c>
      <c r="N11" s="100" t="s">
        <v>613</v>
      </c>
      <c r="O11" s="100" t="s">
        <v>613</v>
      </c>
      <c r="P11" s="100" t="s">
        <v>613</v>
      </c>
      <c r="Q11" s="100" t="s">
        <v>613</v>
      </c>
    </row>
    <row r="12" spans="1:17" ht="12.75" customHeight="1" x14ac:dyDescent="0.2">
      <c r="A12" s="5">
        <v>8</v>
      </c>
      <c r="B12" s="10" t="s">
        <v>463</v>
      </c>
      <c r="C12" s="38" t="s">
        <v>8</v>
      </c>
      <c r="D12" s="96" t="s">
        <v>639</v>
      </c>
      <c r="E12" s="96" t="s">
        <v>639</v>
      </c>
      <c r="F12" s="15">
        <f>ΓΑΥΔΟΣ!F5</f>
        <v>1</v>
      </c>
      <c r="G12" s="101">
        <f>ΓΑΥΔΟΣ!F8</f>
        <v>0.04</v>
      </c>
      <c r="H12" s="149">
        <f>ΓΑΥΔΟΣ!Z2</f>
        <v>1</v>
      </c>
      <c r="I12" s="150">
        <f>ΓΑΥΔΟΣ!Z10</f>
        <v>0.04</v>
      </c>
      <c r="J12" s="100" t="s">
        <v>613</v>
      </c>
      <c r="K12" s="100" t="s">
        <v>613</v>
      </c>
      <c r="L12" s="100" t="s">
        <v>613</v>
      </c>
      <c r="M12" s="100" t="s">
        <v>613</v>
      </c>
      <c r="N12" s="100" t="s">
        <v>613</v>
      </c>
      <c r="O12" s="100" t="s">
        <v>613</v>
      </c>
      <c r="P12" s="100" t="s">
        <v>613</v>
      </c>
      <c r="Q12" s="100" t="s">
        <v>613</v>
      </c>
    </row>
    <row r="13" spans="1:17" x14ac:dyDescent="0.2">
      <c r="A13" s="5">
        <v>9</v>
      </c>
      <c r="B13" s="10" t="s">
        <v>464</v>
      </c>
      <c r="C13" s="38" t="s">
        <v>9</v>
      </c>
      <c r="D13" s="96" t="s">
        <v>639</v>
      </c>
      <c r="E13" s="96" t="s">
        <v>639</v>
      </c>
      <c r="F13" s="15">
        <f>ΔΟΝΟΥΣΑ!F5</f>
        <v>1</v>
      </c>
      <c r="G13" s="102">
        <f>ΔΟΝΟΥΣΑ!F8</f>
        <v>7.0000000000000007E-2</v>
      </c>
      <c r="H13" s="149">
        <f>ΔΟΝΟΥΣΑ!Z2</f>
        <v>1</v>
      </c>
      <c r="I13" s="150">
        <f>ΔΟΝΟΥΣΑ!Z10</f>
        <v>7.0000000000000007E-2</v>
      </c>
      <c r="J13" s="100" t="s">
        <v>613</v>
      </c>
      <c r="K13" s="100" t="s">
        <v>613</v>
      </c>
      <c r="L13" s="100" t="s">
        <v>613</v>
      </c>
      <c r="M13" s="100" t="s">
        <v>613</v>
      </c>
      <c r="N13" s="100" t="s">
        <v>613</v>
      </c>
      <c r="O13" s="100" t="s">
        <v>613</v>
      </c>
      <c r="P13" s="100" t="s">
        <v>613</v>
      </c>
      <c r="Q13" s="100" t="s">
        <v>613</v>
      </c>
    </row>
    <row r="14" spans="1:17" ht="13.5" thickBot="1" x14ac:dyDescent="0.25">
      <c r="A14" s="6">
        <v>10</v>
      </c>
      <c r="B14" s="11" t="s">
        <v>465</v>
      </c>
      <c r="C14" s="39" t="s">
        <v>10</v>
      </c>
      <c r="D14" s="103" t="s">
        <v>639</v>
      </c>
      <c r="E14" s="104" t="s">
        <v>639</v>
      </c>
      <c r="F14" s="16">
        <f>ΕΡΕΙΚΟΥΣΑ!F5</f>
        <v>1</v>
      </c>
      <c r="G14" s="171">
        <f>ΕΡΕΙΚΟΥΣΑ!F8</f>
        <v>8.4000000000000005E-2</v>
      </c>
      <c r="H14" s="118" t="s">
        <v>613</v>
      </c>
      <c r="I14" s="118" t="s">
        <v>613</v>
      </c>
      <c r="J14" s="118" t="s">
        <v>613</v>
      </c>
      <c r="K14" s="118" t="s">
        <v>613</v>
      </c>
      <c r="L14" s="118" t="s">
        <v>613</v>
      </c>
      <c r="M14" s="118" t="s">
        <v>613</v>
      </c>
      <c r="N14" s="118" t="s">
        <v>613</v>
      </c>
      <c r="O14" s="118" t="s">
        <v>613</v>
      </c>
      <c r="P14" s="118" t="s">
        <v>613</v>
      </c>
      <c r="Q14" s="118" t="s">
        <v>613</v>
      </c>
    </row>
    <row r="15" spans="1:17" ht="12.75" customHeight="1" x14ac:dyDescent="0.2">
      <c r="A15" s="208">
        <v>11</v>
      </c>
      <c r="B15" s="235" t="s">
        <v>466</v>
      </c>
      <c r="C15" s="40" t="s">
        <v>11</v>
      </c>
      <c r="D15" s="202" t="s">
        <v>613</v>
      </c>
      <c r="E15" s="202" t="s">
        <v>613</v>
      </c>
      <c r="F15" s="202" t="s">
        <v>613</v>
      </c>
      <c r="G15" s="202" t="s">
        <v>613</v>
      </c>
      <c r="H15" s="202" t="s">
        <v>613</v>
      </c>
      <c r="I15" s="202" t="s">
        <v>613</v>
      </c>
      <c r="J15" s="202" t="s">
        <v>613</v>
      </c>
      <c r="K15" s="202" t="s">
        <v>613</v>
      </c>
      <c r="L15" s="202" t="s">
        <v>613</v>
      </c>
      <c r="M15" s="202" t="s">
        <v>613</v>
      </c>
      <c r="N15" s="202" t="s">
        <v>613</v>
      </c>
      <c r="O15" s="202" t="s">
        <v>613</v>
      </c>
      <c r="P15" s="202" t="s">
        <v>613</v>
      </c>
      <c r="Q15" s="202" t="s">
        <v>613</v>
      </c>
    </row>
    <row r="16" spans="1:17" ht="13.5" thickBot="1" x14ac:dyDescent="0.25">
      <c r="A16" s="209"/>
      <c r="B16" s="215"/>
      <c r="C16" s="39" t="s">
        <v>12</v>
      </c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</row>
    <row r="17" spans="1:17" ht="13.5" thickBot="1" x14ac:dyDescent="0.25">
      <c r="A17" s="7">
        <v>12</v>
      </c>
      <c r="B17" s="8" t="s">
        <v>467</v>
      </c>
      <c r="C17" s="41" t="s">
        <v>13</v>
      </c>
      <c r="D17" s="187">
        <v>2.5499999999999998</v>
      </c>
      <c r="E17" s="105">
        <v>0</v>
      </c>
      <c r="F17" s="106">
        <f>ΙΚΑΡΙΑ!F5</f>
        <v>1</v>
      </c>
      <c r="G17" s="170">
        <f>ΙΚΑΡΙΑ!F8</f>
        <v>2.5499999999999998</v>
      </c>
      <c r="H17" s="31">
        <f>ΙΚΑΡΙΑ!Z2</f>
        <v>1</v>
      </c>
      <c r="I17" s="29">
        <f>ΙΚΑΡΙΑ!Z10</f>
        <v>2.5499999999999998</v>
      </c>
      <c r="J17" s="22">
        <f>ΙΚΑΡΙΑ!Z5</f>
        <v>1</v>
      </c>
      <c r="K17" s="45">
        <f>ΙΚΑΡΙΑ!Z11</f>
        <v>2.5499999999999998</v>
      </c>
      <c r="L17" s="22">
        <f>ΙΚΑΡΙΑ!Z6</f>
        <v>1</v>
      </c>
      <c r="M17" s="23">
        <f>ΙΚΑΡΙΑ!Z12</f>
        <v>2.5499999999999998</v>
      </c>
      <c r="N17" s="22">
        <f>ΙΚΑΡΙΑ!Z7</f>
        <v>1</v>
      </c>
      <c r="O17" s="24">
        <f>ΙΚΑΡΙΑ!Z13</f>
        <v>2.5499999999999998</v>
      </c>
      <c r="P17" s="72">
        <f>ΙΚΑΡΙΑ!Z8</f>
        <v>1</v>
      </c>
      <c r="Q17" s="73">
        <f>ΙΚΑΡΙΑ!Z14</f>
        <v>2.5499999999999998</v>
      </c>
    </row>
    <row r="18" spans="1:17" x14ac:dyDescent="0.2">
      <c r="A18" s="207">
        <v>13</v>
      </c>
      <c r="B18" s="213" t="s">
        <v>468</v>
      </c>
      <c r="C18" s="37" t="s">
        <v>14</v>
      </c>
      <c r="D18" s="218">
        <f>KΑΡΠΑΘΟΣ!F4</f>
        <v>3.5</v>
      </c>
      <c r="E18" s="218">
        <f>KΑΡΠΑΘΟΣ!F10</f>
        <v>3.5</v>
      </c>
      <c r="F18" s="232">
        <f>KΑΡΠΑΘΟΣ!F5</f>
        <v>1</v>
      </c>
      <c r="G18" s="233">
        <f>KΑΡΠΑΘΟΣ!F8</f>
        <v>3.75</v>
      </c>
      <c r="H18" s="189" t="s">
        <v>613</v>
      </c>
      <c r="I18" s="189" t="s">
        <v>613</v>
      </c>
      <c r="J18" s="189" t="s">
        <v>613</v>
      </c>
      <c r="K18" s="189" t="s">
        <v>613</v>
      </c>
      <c r="L18" s="189" t="s">
        <v>613</v>
      </c>
      <c r="M18" s="189" t="s">
        <v>613</v>
      </c>
      <c r="N18" s="189" t="s">
        <v>613</v>
      </c>
      <c r="O18" s="189" t="s">
        <v>613</v>
      </c>
      <c r="P18" s="189" t="s">
        <v>613</v>
      </c>
      <c r="Q18" s="189" t="s">
        <v>613</v>
      </c>
    </row>
    <row r="19" spans="1:17" ht="13.5" thickBot="1" x14ac:dyDescent="0.25">
      <c r="A19" s="209"/>
      <c r="B19" s="215"/>
      <c r="C19" s="39" t="s">
        <v>15</v>
      </c>
      <c r="D19" s="203"/>
      <c r="E19" s="203"/>
      <c r="F19" s="194"/>
      <c r="G19" s="222"/>
      <c r="H19" s="191"/>
      <c r="I19" s="191"/>
      <c r="J19" s="191"/>
      <c r="K19" s="191"/>
      <c r="L19" s="191"/>
      <c r="M19" s="191"/>
      <c r="N19" s="191"/>
      <c r="O19" s="191"/>
      <c r="P19" s="191"/>
      <c r="Q19" s="191"/>
    </row>
    <row r="20" spans="1:17" ht="13.5" thickBot="1" x14ac:dyDescent="0.25">
      <c r="A20" s="7">
        <v>14</v>
      </c>
      <c r="B20" s="8" t="s">
        <v>469</v>
      </c>
      <c r="C20" s="41" t="s">
        <v>16</v>
      </c>
      <c r="D20" s="105" t="s">
        <v>639</v>
      </c>
      <c r="E20" s="105" t="s">
        <v>639</v>
      </c>
      <c r="F20" s="106" t="s">
        <v>613</v>
      </c>
      <c r="G20" s="107" t="s">
        <v>613</v>
      </c>
      <c r="H20" s="107" t="s">
        <v>613</v>
      </c>
      <c r="I20" s="107" t="s">
        <v>613</v>
      </c>
      <c r="J20" s="107" t="s">
        <v>613</v>
      </c>
      <c r="K20" s="107" t="s">
        <v>613</v>
      </c>
      <c r="L20" s="107" t="s">
        <v>613</v>
      </c>
      <c r="M20" s="107" t="s">
        <v>613</v>
      </c>
      <c r="N20" s="107" t="s">
        <v>613</v>
      </c>
      <c r="O20" s="107" t="s">
        <v>613</v>
      </c>
      <c r="P20" s="107" t="s">
        <v>613</v>
      </c>
      <c r="Q20" s="107" t="s">
        <v>613</v>
      </c>
    </row>
    <row r="21" spans="1:17" x14ac:dyDescent="0.2">
      <c r="A21" s="207">
        <v>15</v>
      </c>
      <c r="B21" s="213" t="s">
        <v>470</v>
      </c>
      <c r="C21" s="37" t="s">
        <v>17</v>
      </c>
      <c r="D21" s="218">
        <f>'ΚΩΣ-ΚΑΛΥΜΝΟΣ'!F4</f>
        <v>32.5</v>
      </c>
      <c r="E21" s="218">
        <f>'ΚΩΣ-ΚΑΛΥΜΝΟΣ'!F10</f>
        <v>32.1</v>
      </c>
      <c r="F21" s="240">
        <f>'ΚΩΣ-ΚΑΛΥΜΝΟΣ'!F5</f>
        <v>14</v>
      </c>
      <c r="G21" s="233">
        <f>'ΚΩΣ-ΚΑΛΥΜΝΟΣ'!F8</f>
        <v>29.8</v>
      </c>
      <c r="H21" s="189">
        <f>'ΚΩΣ-ΚΑΛΥΜΝΟΣ'!Z2</f>
        <v>1</v>
      </c>
      <c r="I21" s="204">
        <f>'ΚΩΣ-ΚΑΛΥΜΝΟΣ'!Z10</f>
        <v>0.4</v>
      </c>
      <c r="J21" s="189">
        <f>'ΚΩΣ-ΚΑΛΥΜΝΟΣ'!Z5</f>
        <v>1</v>
      </c>
      <c r="K21" s="204">
        <f>'ΚΩΣ-ΚΑΛΥΜΝΟΣ'!Z11</f>
        <v>0.4</v>
      </c>
      <c r="L21" s="189">
        <f>'ΚΩΣ-ΚΑΛΥΜΝΟΣ'!Z6</f>
        <v>1</v>
      </c>
      <c r="M21" s="204">
        <f>'ΚΩΣ-ΚΑΛΥΜΝΟΣ'!Z12</f>
        <v>0.4</v>
      </c>
      <c r="N21" s="189">
        <f>'ΚΩΣ-ΚΑΛΥΜΝΟΣ'!Z7</f>
        <v>1</v>
      </c>
      <c r="O21" s="204">
        <f>'ΚΩΣ-ΚΑΛΥΜΝΟΣ'!Z13</f>
        <v>0.4</v>
      </c>
      <c r="P21" s="189">
        <f>'ΚΩΣ-ΚΑΛΥΜΝΟΣ'!Z8</f>
        <v>1</v>
      </c>
      <c r="Q21" s="204">
        <f>'ΚΩΣ-ΚΑΛΥΜΝΟΣ'!Z15</f>
        <v>0.4</v>
      </c>
    </row>
    <row r="22" spans="1:17" x14ac:dyDescent="0.2">
      <c r="A22" s="208"/>
      <c r="B22" s="214"/>
      <c r="C22" s="38" t="s">
        <v>18</v>
      </c>
      <c r="D22" s="219"/>
      <c r="E22" s="219"/>
      <c r="F22" s="193"/>
      <c r="G22" s="221"/>
      <c r="H22" s="190"/>
      <c r="I22" s="205"/>
      <c r="J22" s="190"/>
      <c r="K22" s="205"/>
      <c r="L22" s="190"/>
      <c r="M22" s="205"/>
      <c r="N22" s="190"/>
      <c r="O22" s="205"/>
      <c r="P22" s="190"/>
      <c r="Q22" s="205"/>
    </row>
    <row r="23" spans="1:17" x14ac:dyDescent="0.2">
      <c r="A23" s="208"/>
      <c r="B23" s="214"/>
      <c r="C23" s="38" t="s">
        <v>19</v>
      </c>
      <c r="D23" s="219"/>
      <c r="E23" s="219"/>
      <c r="F23" s="193"/>
      <c r="G23" s="221"/>
      <c r="H23" s="190"/>
      <c r="I23" s="205"/>
      <c r="J23" s="190"/>
      <c r="K23" s="205"/>
      <c r="L23" s="190"/>
      <c r="M23" s="205"/>
      <c r="N23" s="190"/>
      <c r="O23" s="205"/>
      <c r="P23" s="190"/>
      <c r="Q23" s="205"/>
    </row>
    <row r="24" spans="1:17" x14ac:dyDescent="0.2">
      <c r="A24" s="208"/>
      <c r="B24" s="214"/>
      <c r="C24" s="38" t="s">
        <v>20</v>
      </c>
      <c r="D24" s="219"/>
      <c r="E24" s="219"/>
      <c r="F24" s="193"/>
      <c r="G24" s="221"/>
      <c r="H24" s="190"/>
      <c r="I24" s="205"/>
      <c r="J24" s="190"/>
      <c r="K24" s="205"/>
      <c r="L24" s="190"/>
      <c r="M24" s="205"/>
      <c r="N24" s="190"/>
      <c r="O24" s="205"/>
      <c r="P24" s="190"/>
      <c r="Q24" s="205"/>
    </row>
    <row r="25" spans="1:17" x14ac:dyDescent="0.2">
      <c r="A25" s="208"/>
      <c r="B25" s="214"/>
      <c r="C25" s="38" t="s">
        <v>21</v>
      </c>
      <c r="D25" s="219"/>
      <c r="E25" s="219"/>
      <c r="F25" s="193"/>
      <c r="G25" s="221"/>
      <c r="H25" s="190"/>
      <c r="I25" s="205"/>
      <c r="J25" s="190"/>
      <c r="K25" s="205"/>
      <c r="L25" s="190"/>
      <c r="M25" s="205"/>
      <c r="N25" s="190"/>
      <c r="O25" s="205"/>
      <c r="P25" s="190"/>
      <c r="Q25" s="205"/>
    </row>
    <row r="26" spans="1:17" x14ac:dyDescent="0.2">
      <c r="A26" s="208"/>
      <c r="B26" s="214"/>
      <c r="C26" s="38" t="s">
        <v>22</v>
      </c>
      <c r="D26" s="219"/>
      <c r="E26" s="219"/>
      <c r="F26" s="193"/>
      <c r="G26" s="221"/>
      <c r="H26" s="190"/>
      <c r="I26" s="205"/>
      <c r="J26" s="190"/>
      <c r="K26" s="205"/>
      <c r="L26" s="190"/>
      <c r="M26" s="205"/>
      <c r="N26" s="190"/>
      <c r="O26" s="205"/>
      <c r="P26" s="190"/>
      <c r="Q26" s="205"/>
    </row>
    <row r="27" spans="1:17" ht="12.75" customHeight="1" x14ac:dyDescent="0.2">
      <c r="A27" s="208"/>
      <c r="B27" s="214"/>
      <c r="C27" s="38" t="s">
        <v>23</v>
      </c>
      <c r="D27" s="219"/>
      <c r="E27" s="219"/>
      <c r="F27" s="193"/>
      <c r="G27" s="221"/>
      <c r="H27" s="190"/>
      <c r="I27" s="205"/>
      <c r="J27" s="190"/>
      <c r="K27" s="205"/>
      <c r="L27" s="190"/>
      <c r="M27" s="205"/>
      <c r="N27" s="190"/>
      <c r="O27" s="205"/>
      <c r="P27" s="190"/>
      <c r="Q27" s="205"/>
    </row>
    <row r="28" spans="1:17" x14ac:dyDescent="0.2">
      <c r="A28" s="208"/>
      <c r="B28" s="214"/>
      <c r="C28" s="38" t="s">
        <v>24</v>
      </c>
      <c r="D28" s="219"/>
      <c r="E28" s="219"/>
      <c r="F28" s="193"/>
      <c r="G28" s="221"/>
      <c r="H28" s="190"/>
      <c r="I28" s="205"/>
      <c r="J28" s="190"/>
      <c r="K28" s="205"/>
      <c r="L28" s="190"/>
      <c r="M28" s="205"/>
      <c r="N28" s="190"/>
      <c r="O28" s="205"/>
      <c r="P28" s="190"/>
      <c r="Q28" s="205"/>
    </row>
    <row r="29" spans="1:17" ht="13.5" customHeight="1" thickBot="1" x14ac:dyDescent="0.25">
      <c r="A29" s="209"/>
      <c r="B29" s="215"/>
      <c r="C29" s="42" t="s">
        <v>25</v>
      </c>
      <c r="D29" s="203"/>
      <c r="E29" s="203"/>
      <c r="F29" s="194"/>
      <c r="G29" s="222"/>
      <c r="H29" s="191"/>
      <c r="I29" s="206"/>
      <c r="J29" s="191"/>
      <c r="K29" s="206"/>
      <c r="L29" s="191"/>
      <c r="M29" s="206"/>
      <c r="N29" s="191"/>
      <c r="O29" s="206"/>
      <c r="P29" s="191"/>
      <c r="Q29" s="206"/>
    </row>
    <row r="30" spans="1:17" ht="13.5" thickBot="1" x14ac:dyDescent="0.25">
      <c r="A30" s="4">
        <v>16</v>
      </c>
      <c r="B30" s="12" t="s">
        <v>471</v>
      </c>
      <c r="C30" s="37" t="s">
        <v>26</v>
      </c>
      <c r="D30" s="14">
        <f>ΛΕΣΒΟΣ!F4</f>
        <v>17.5</v>
      </c>
      <c r="E30" s="14">
        <f>ΛΕΣΒΟΣ!F10</f>
        <v>17.5</v>
      </c>
      <c r="F30" s="108">
        <f>ΛΕΣΒΟΣ!F5</f>
        <v>3</v>
      </c>
      <c r="G30" s="109">
        <f>ΛΕΣΒΟΣ!F8</f>
        <v>8.6940000000000008</v>
      </c>
      <c r="H30" s="109" t="s">
        <v>613</v>
      </c>
      <c r="I30" s="109" t="s">
        <v>613</v>
      </c>
      <c r="J30" s="109" t="s">
        <v>613</v>
      </c>
      <c r="K30" s="109" t="s">
        <v>613</v>
      </c>
      <c r="L30" s="109" t="s">
        <v>613</v>
      </c>
      <c r="M30" s="109" t="s">
        <v>613</v>
      </c>
      <c r="N30" s="109" t="s">
        <v>613</v>
      </c>
      <c r="O30" s="109" t="s">
        <v>613</v>
      </c>
      <c r="P30" s="109" t="s">
        <v>613</v>
      </c>
      <c r="Q30" s="126" t="s">
        <v>613</v>
      </c>
    </row>
    <row r="31" spans="1:17" ht="13.5" thickBot="1" x14ac:dyDescent="0.25">
      <c r="A31" s="5">
        <v>17</v>
      </c>
      <c r="B31" s="65" t="s">
        <v>472</v>
      </c>
      <c r="C31" s="38" t="s">
        <v>27</v>
      </c>
      <c r="D31" s="96" t="s">
        <v>639</v>
      </c>
      <c r="E31" s="96" t="s">
        <v>639</v>
      </c>
      <c r="F31" s="15">
        <f>ΛΗΜΝΟΣ!F5</f>
        <v>2</v>
      </c>
      <c r="G31" s="101">
        <f>ΛΗΜΝΟΣ!F8</f>
        <v>5.125</v>
      </c>
      <c r="H31" s="126">
        <f>ΛΗΜΝΟΣ!Z2</f>
        <v>1</v>
      </c>
      <c r="I31" s="145">
        <f>ΛΗΜΝΟΣ!Z10</f>
        <v>0.125</v>
      </c>
      <c r="J31" s="109" t="s">
        <v>613</v>
      </c>
      <c r="K31" s="109" t="s">
        <v>613</v>
      </c>
      <c r="L31" s="109" t="s">
        <v>613</v>
      </c>
      <c r="M31" s="109" t="s">
        <v>613</v>
      </c>
      <c r="N31" s="109" t="s">
        <v>613</v>
      </c>
      <c r="O31" s="109" t="s">
        <v>613</v>
      </c>
      <c r="P31" s="109" t="s">
        <v>613</v>
      </c>
      <c r="Q31" s="109" t="s">
        <v>613</v>
      </c>
    </row>
    <row r="32" spans="1:17" ht="13.5" thickBot="1" x14ac:dyDescent="0.25">
      <c r="A32" s="6">
        <v>18</v>
      </c>
      <c r="B32" s="13" t="s">
        <v>473</v>
      </c>
      <c r="C32" s="39" t="s">
        <v>28</v>
      </c>
      <c r="D32" s="103" t="s">
        <v>639</v>
      </c>
      <c r="E32" s="103" t="s">
        <v>639</v>
      </c>
      <c r="F32" s="110" t="s">
        <v>613</v>
      </c>
      <c r="G32" s="111" t="s">
        <v>613</v>
      </c>
      <c r="H32" s="109" t="s">
        <v>613</v>
      </c>
      <c r="I32" s="109" t="s">
        <v>613</v>
      </c>
      <c r="J32" s="109" t="s">
        <v>613</v>
      </c>
      <c r="K32" s="109" t="s">
        <v>613</v>
      </c>
      <c r="L32" s="109" t="s">
        <v>613</v>
      </c>
      <c r="M32" s="109" t="s">
        <v>613</v>
      </c>
      <c r="N32" s="109" t="s">
        <v>613</v>
      </c>
      <c r="O32" s="109" t="s">
        <v>613</v>
      </c>
      <c r="P32" s="109" t="s">
        <v>613</v>
      </c>
      <c r="Q32" s="109" t="s">
        <v>613</v>
      </c>
    </row>
    <row r="33" spans="1:17" ht="12.75" customHeight="1" x14ac:dyDescent="0.2">
      <c r="A33" s="207">
        <v>19</v>
      </c>
      <c r="B33" s="213" t="s">
        <v>474</v>
      </c>
      <c r="C33" s="40" t="s">
        <v>29</v>
      </c>
      <c r="D33" s="202" t="s">
        <v>639</v>
      </c>
      <c r="E33" s="202" t="s">
        <v>639</v>
      </c>
      <c r="F33" s="239" t="s">
        <v>613</v>
      </c>
      <c r="G33" s="195" t="s">
        <v>613</v>
      </c>
      <c r="H33" s="189" t="s">
        <v>613</v>
      </c>
      <c r="I33" s="189" t="s">
        <v>613</v>
      </c>
      <c r="J33" s="189" t="s">
        <v>613</v>
      </c>
      <c r="K33" s="189" t="s">
        <v>613</v>
      </c>
      <c r="L33" s="189" t="s">
        <v>613</v>
      </c>
      <c r="M33" s="189" t="s">
        <v>613</v>
      </c>
      <c r="N33" s="189" t="s">
        <v>613</v>
      </c>
      <c r="O33" s="189" t="s">
        <v>613</v>
      </c>
      <c r="P33" s="189" t="s">
        <v>613</v>
      </c>
      <c r="Q33" s="189" t="s">
        <v>613</v>
      </c>
    </row>
    <row r="34" spans="1:17" ht="13.5" thickBot="1" x14ac:dyDescent="0.25">
      <c r="A34" s="209"/>
      <c r="B34" s="215"/>
      <c r="C34" s="39" t="s">
        <v>30</v>
      </c>
      <c r="D34" s="203"/>
      <c r="E34" s="203"/>
      <c r="F34" s="194"/>
      <c r="G34" s="196"/>
      <c r="H34" s="191"/>
      <c r="I34" s="191"/>
      <c r="J34" s="191"/>
      <c r="K34" s="191"/>
      <c r="L34" s="191"/>
      <c r="M34" s="191"/>
      <c r="N34" s="191"/>
      <c r="O34" s="191"/>
      <c r="P34" s="191"/>
      <c r="Q34" s="191"/>
    </row>
    <row r="35" spans="1:17" ht="13.5" thickBot="1" x14ac:dyDescent="0.25">
      <c r="A35" s="69">
        <v>20</v>
      </c>
      <c r="B35" s="13" t="s">
        <v>475</v>
      </c>
      <c r="C35" s="42" t="s">
        <v>31</v>
      </c>
      <c r="D35" s="104" t="s">
        <v>639</v>
      </c>
      <c r="E35" s="104" t="s">
        <v>639</v>
      </c>
      <c r="F35" s="17">
        <f>ΟΘΩΝΟΙ!F5</f>
        <v>1</v>
      </c>
      <c r="G35" s="113">
        <f>ΟΘΩΝΟΙ!F8</f>
        <v>0.05</v>
      </c>
      <c r="H35" s="119" t="s">
        <v>613</v>
      </c>
      <c r="I35" s="119" t="s">
        <v>613</v>
      </c>
      <c r="J35" s="119" t="s">
        <v>613</v>
      </c>
      <c r="K35" s="119" t="s">
        <v>613</v>
      </c>
      <c r="L35" s="119" t="s">
        <v>613</v>
      </c>
      <c r="M35" s="119" t="s">
        <v>613</v>
      </c>
      <c r="N35" s="119" t="s">
        <v>613</v>
      </c>
      <c r="O35" s="119" t="s">
        <v>613</v>
      </c>
      <c r="P35" s="119" t="s">
        <v>613</v>
      </c>
      <c r="Q35" s="119" t="s">
        <v>613</v>
      </c>
    </row>
    <row r="36" spans="1:17" x14ac:dyDescent="0.2">
      <c r="A36" s="207">
        <v>21</v>
      </c>
      <c r="B36" s="213" t="s">
        <v>476</v>
      </c>
      <c r="C36" s="37" t="s">
        <v>32</v>
      </c>
      <c r="D36" s="218">
        <f>ΣΑΜΟΣ!F4</f>
        <v>10</v>
      </c>
      <c r="E36" s="218">
        <f>ΣΑΜΟΣ!F10</f>
        <v>10</v>
      </c>
      <c r="F36" s="192">
        <f>ΣΑΜΟΣ!F5</f>
        <v>4</v>
      </c>
      <c r="G36" s="220">
        <f>ΣΑΜΟΣ!F8</f>
        <v>1.2</v>
      </c>
      <c r="H36" s="236">
        <f>ΣΑΜΟΣ!Z2</f>
        <v>4</v>
      </c>
      <c r="I36" s="236">
        <f>ΣΑΜΟΣ!Z10</f>
        <v>1.2</v>
      </c>
      <c r="J36" s="189" t="s">
        <v>613</v>
      </c>
      <c r="K36" s="189" t="s">
        <v>613</v>
      </c>
      <c r="L36" s="189" t="s">
        <v>613</v>
      </c>
      <c r="M36" s="189" t="s">
        <v>613</v>
      </c>
      <c r="N36" s="189" t="s">
        <v>613</v>
      </c>
      <c r="O36" s="189" t="s">
        <v>613</v>
      </c>
      <c r="P36" s="189" t="s">
        <v>613</v>
      </c>
      <c r="Q36" s="189" t="s">
        <v>613</v>
      </c>
    </row>
    <row r="37" spans="1:17" x14ac:dyDescent="0.2">
      <c r="A37" s="208"/>
      <c r="B37" s="214"/>
      <c r="C37" s="38" t="s">
        <v>33</v>
      </c>
      <c r="D37" s="219"/>
      <c r="E37" s="219"/>
      <c r="F37" s="193"/>
      <c r="G37" s="221"/>
      <c r="H37" s="237"/>
      <c r="I37" s="237"/>
      <c r="J37" s="190"/>
      <c r="K37" s="190"/>
      <c r="L37" s="190"/>
      <c r="M37" s="190"/>
      <c r="N37" s="190"/>
      <c r="O37" s="190"/>
      <c r="P37" s="190"/>
      <c r="Q37" s="190"/>
    </row>
    <row r="38" spans="1:17" ht="13.5" customHeight="1" thickBot="1" x14ac:dyDescent="0.25">
      <c r="A38" s="209"/>
      <c r="B38" s="215"/>
      <c r="C38" s="39" t="s">
        <v>34</v>
      </c>
      <c r="D38" s="203"/>
      <c r="E38" s="203"/>
      <c r="F38" s="194"/>
      <c r="G38" s="222"/>
      <c r="H38" s="238"/>
      <c r="I38" s="238"/>
      <c r="J38" s="191"/>
      <c r="K38" s="191"/>
      <c r="L38" s="191"/>
      <c r="M38" s="191"/>
      <c r="N38" s="191"/>
      <c r="O38" s="191"/>
      <c r="P38" s="191"/>
      <c r="Q38" s="191"/>
    </row>
    <row r="39" spans="1:17" x14ac:dyDescent="0.2">
      <c r="A39" s="68">
        <v>22</v>
      </c>
      <c r="B39" s="12" t="s">
        <v>477</v>
      </c>
      <c r="C39" s="40" t="s">
        <v>35</v>
      </c>
      <c r="D39" s="112" t="s">
        <v>639</v>
      </c>
      <c r="E39" s="112" t="s">
        <v>639</v>
      </c>
      <c r="F39" s="18">
        <f>ΠΑΤΜΟΣ!F5</f>
        <v>7</v>
      </c>
      <c r="G39" s="102">
        <f>ΠΑΤΜΟΣ!F8</f>
        <v>5.61</v>
      </c>
      <c r="H39" s="120">
        <f>ΠΑΤΜΟΣ!Z2</f>
        <v>6</v>
      </c>
      <c r="I39" s="167">
        <f>ΠΑΤΜΟΣ!Z10</f>
        <v>4.2</v>
      </c>
      <c r="J39" s="120" t="s">
        <v>613</v>
      </c>
      <c r="K39" s="120" t="s">
        <v>613</v>
      </c>
      <c r="L39" s="120" t="s">
        <v>613</v>
      </c>
      <c r="M39" s="120" t="s">
        <v>613</v>
      </c>
      <c r="N39" s="120" t="s">
        <v>613</v>
      </c>
      <c r="O39" s="120" t="s">
        <v>613</v>
      </c>
      <c r="P39" s="120" t="s">
        <v>613</v>
      </c>
      <c r="Q39" s="120" t="s">
        <v>613</v>
      </c>
    </row>
    <row r="40" spans="1:17" x14ac:dyDescent="0.2">
      <c r="A40" s="65">
        <v>23</v>
      </c>
      <c r="B40" s="65" t="s">
        <v>478</v>
      </c>
      <c r="C40" s="38" t="s">
        <v>36</v>
      </c>
      <c r="D40" s="96" t="s">
        <v>639</v>
      </c>
      <c r="E40" s="96" t="s">
        <v>639</v>
      </c>
      <c r="F40" s="99" t="s">
        <v>613</v>
      </c>
      <c r="G40" s="100" t="s">
        <v>613</v>
      </c>
      <c r="H40" s="120" t="s">
        <v>613</v>
      </c>
      <c r="I40" s="120" t="s">
        <v>613</v>
      </c>
      <c r="J40" s="120" t="s">
        <v>613</v>
      </c>
      <c r="K40" s="120" t="s">
        <v>613</v>
      </c>
      <c r="L40" s="120" t="s">
        <v>613</v>
      </c>
      <c r="M40" s="120" t="s">
        <v>613</v>
      </c>
      <c r="N40" s="120" t="s">
        <v>613</v>
      </c>
      <c r="O40" s="120" t="s">
        <v>613</v>
      </c>
      <c r="P40" s="120" t="s">
        <v>613</v>
      </c>
      <c r="Q40" s="120" t="s">
        <v>613</v>
      </c>
    </row>
    <row r="41" spans="1:17" x14ac:dyDescent="0.2">
      <c r="A41" s="65">
        <v>24</v>
      </c>
      <c r="B41" s="65" t="s">
        <v>479</v>
      </c>
      <c r="C41" s="38" t="s">
        <v>37</v>
      </c>
      <c r="D41" s="96" t="s">
        <v>639</v>
      </c>
      <c r="E41" s="96" t="s">
        <v>639</v>
      </c>
      <c r="F41" s="99" t="s">
        <v>613</v>
      </c>
      <c r="G41" s="100" t="s">
        <v>613</v>
      </c>
      <c r="H41" s="120" t="s">
        <v>613</v>
      </c>
      <c r="I41" s="120" t="s">
        <v>613</v>
      </c>
      <c r="J41" s="120" t="s">
        <v>613</v>
      </c>
      <c r="K41" s="120" t="s">
        <v>613</v>
      </c>
      <c r="L41" s="120" t="s">
        <v>613</v>
      </c>
      <c r="M41" s="120" t="s">
        <v>613</v>
      </c>
      <c r="N41" s="120" t="s">
        <v>613</v>
      </c>
      <c r="O41" s="120" t="s">
        <v>613</v>
      </c>
      <c r="P41" s="120" t="s">
        <v>613</v>
      </c>
      <c r="Q41" s="120" t="s">
        <v>613</v>
      </c>
    </row>
    <row r="42" spans="1:17" x14ac:dyDescent="0.2">
      <c r="A42" s="65">
        <v>25</v>
      </c>
      <c r="B42" s="65" t="s">
        <v>480</v>
      </c>
      <c r="C42" s="38" t="s">
        <v>38</v>
      </c>
      <c r="D42" s="96" t="s">
        <v>639</v>
      </c>
      <c r="E42" s="96" t="s">
        <v>639</v>
      </c>
      <c r="F42" s="99">
        <f>ΣΚΥΡΟΣ!F5</f>
        <v>1</v>
      </c>
      <c r="G42" s="150">
        <f>ΣΚΥΡΟΣ!F8</f>
        <v>1.4</v>
      </c>
      <c r="H42" s="120" t="s">
        <v>613</v>
      </c>
      <c r="I42" s="120" t="s">
        <v>613</v>
      </c>
      <c r="J42" s="120" t="s">
        <v>613</v>
      </c>
      <c r="K42" s="120" t="s">
        <v>613</v>
      </c>
      <c r="L42" s="120" t="s">
        <v>613</v>
      </c>
      <c r="M42" s="120" t="s">
        <v>613</v>
      </c>
      <c r="N42" s="120" t="s">
        <v>613</v>
      </c>
      <c r="O42" s="120" t="s">
        <v>613</v>
      </c>
      <c r="P42" s="120" t="s">
        <v>613</v>
      </c>
    </row>
    <row r="43" spans="1:17" ht="13.5" thickBot="1" x14ac:dyDescent="0.25">
      <c r="A43" s="69">
        <v>26</v>
      </c>
      <c r="B43" s="13" t="s">
        <v>481</v>
      </c>
      <c r="C43" s="42" t="s">
        <v>39</v>
      </c>
      <c r="D43" s="96" t="s">
        <v>639</v>
      </c>
      <c r="E43" s="96" t="s">
        <v>639</v>
      </c>
      <c r="F43" s="99" t="s">
        <v>613</v>
      </c>
      <c r="G43" s="100" t="s">
        <v>613</v>
      </c>
      <c r="H43" s="120" t="s">
        <v>613</v>
      </c>
      <c r="I43" s="120" t="s">
        <v>613</v>
      </c>
      <c r="J43" s="120" t="s">
        <v>613</v>
      </c>
      <c r="K43" s="120" t="s">
        <v>613</v>
      </c>
      <c r="L43" s="120" t="s">
        <v>613</v>
      </c>
      <c r="M43" s="120" t="s">
        <v>613</v>
      </c>
      <c r="N43" s="120" t="s">
        <v>613</v>
      </c>
      <c r="O43" s="120" t="s">
        <v>613</v>
      </c>
      <c r="P43" s="120" t="s">
        <v>613</v>
      </c>
      <c r="Q43" s="120" t="s">
        <v>613</v>
      </c>
    </row>
    <row r="44" spans="1:17" x14ac:dyDescent="0.2">
      <c r="A44" s="207">
        <v>27</v>
      </c>
      <c r="B44" s="213" t="s">
        <v>482</v>
      </c>
      <c r="C44" s="37" t="s">
        <v>40</v>
      </c>
      <c r="D44" s="223" t="s">
        <v>639</v>
      </c>
      <c r="E44" s="223" t="s">
        <v>639</v>
      </c>
      <c r="F44" s="192" t="s">
        <v>613</v>
      </c>
      <c r="G44" s="192" t="s">
        <v>613</v>
      </c>
      <c r="H44" s="192" t="s">
        <v>613</v>
      </c>
      <c r="I44" s="192" t="s">
        <v>613</v>
      </c>
      <c r="J44" s="192" t="s">
        <v>613</v>
      </c>
      <c r="K44" s="192" t="s">
        <v>613</v>
      </c>
      <c r="L44" s="192" t="s">
        <v>613</v>
      </c>
      <c r="M44" s="192" t="s">
        <v>613</v>
      </c>
      <c r="N44" s="192" t="s">
        <v>613</v>
      </c>
      <c r="O44" s="192" t="s">
        <v>613</v>
      </c>
      <c r="P44" s="192" t="s">
        <v>613</v>
      </c>
      <c r="Q44" s="192" t="s">
        <v>613</v>
      </c>
    </row>
    <row r="45" spans="1:17" x14ac:dyDescent="0.2">
      <c r="A45" s="208"/>
      <c r="B45" s="214"/>
      <c r="C45" s="38" t="s">
        <v>41</v>
      </c>
      <c r="D45" s="224"/>
      <c r="E45" s="224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</row>
    <row r="46" spans="1:17" ht="13.5" thickBot="1" x14ac:dyDescent="0.25">
      <c r="A46" s="209"/>
      <c r="B46" s="215"/>
      <c r="C46" s="39" t="s">
        <v>42</v>
      </c>
      <c r="D46" s="225"/>
      <c r="E46" s="225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</row>
    <row r="47" spans="1:17" x14ac:dyDescent="0.2">
      <c r="A47" s="207">
        <v>28</v>
      </c>
      <c r="B47" s="216" t="s">
        <v>483</v>
      </c>
      <c r="C47" s="37" t="s">
        <v>43</v>
      </c>
      <c r="D47" s="218">
        <v>37</v>
      </c>
      <c r="E47" s="218">
        <v>37</v>
      </c>
      <c r="F47" s="192">
        <f>ΡΟΔΟΣ!F5</f>
        <v>1</v>
      </c>
      <c r="G47" s="195">
        <f>ΡΟΔΟΣ!F6</f>
        <v>12</v>
      </c>
      <c r="H47" s="195" t="s">
        <v>613</v>
      </c>
      <c r="I47" s="195" t="s">
        <v>613</v>
      </c>
      <c r="J47" s="195" t="s">
        <v>613</v>
      </c>
      <c r="K47" s="195" t="s">
        <v>613</v>
      </c>
      <c r="L47" s="195" t="s">
        <v>613</v>
      </c>
      <c r="M47" s="195" t="s">
        <v>613</v>
      </c>
      <c r="N47" s="195" t="s">
        <v>613</v>
      </c>
      <c r="O47" s="195" t="s">
        <v>613</v>
      </c>
      <c r="P47" s="195" t="s">
        <v>613</v>
      </c>
      <c r="Q47" s="195" t="s">
        <v>613</v>
      </c>
    </row>
    <row r="48" spans="1:17" ht="13.5" thickBot="1" x14ac:dyDescent="0.25">
      <c r="A48" s="209"/>
      <c r="B48" s="217"/>
      <c r="C48" s="39" t="s">
        <v>44</v>
      </c>
      <c r="D48" s="203"/>
      <c r="E48" s="203"/>
      <c r="F48" s="194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</row>
    <row r="49" spans="1:17" ht="13.5" thickBot="1" x14ac:dyDescent="0.25">
      <c r="A49" s="67">
        <v>29</v>
      </c>
      <c r="B49" s="34" t="s">
        <v>484</v>
      </c>
      <c r="C49" s="43" t="s">
        <v>45</v>
      </c>
      <c r="D49" s="28">
        <f>ΚΡΗΤΗ!F4</f>
        <v>133</v>
      </c>
      <c r="E49" s="28">
        <f>ΚΡΗΤΗ!F10</f>
        <v>126.05</v>
      </c>
      <c r="F49" s="26">
        <f>ΚΡΗΤΗ!F5</f>
        <v>20</v>
      </c>
      <c r="G49" s="35">
        <f>ΚΡΗΤΗ!F6</f>
        <v>69.25</v>
      </c>
      <c r="H49" s="30">
        <f>ΚΡΗΤΗ!Z2</f>
        <v>7</v>
      </c>
      <c r="I49" s="114">
        <f>ΚΡΗΤΗ!Z10</f>
        <v>59.45</v>
      </c>
      <c r="J49" s="27">
        <f>ΚΡΗΤΗ!Z5</f>
        <v>2</v>
      </c>
      <c r="K49" s="44">
        <f>ΚΡΗΤΗ!Z11</f>
        <v>6.95</v>
      </c>
      <c r="L49" s="27">
        <f>ΚΡΗΤΗ!Z6</f>
        <v>0</v>
      </c>
      <c r="M49" s="32">
        <f>ΚΡΗΤΗ!Z12</f>
        <v>0</v>
      </c>
      <c r="N49" s="27">
        <f>ΚΡΗΤΗ!Z7</f>
        <v>0</v>
      </c>
      <c r="O49" s="36">
        <f>ΚΡΗΤΗ!Z13</f>
        <v>0</v>
      </c>
      <c r="P49" s="70">
        <f>ΚΡΗΤΗ!Z9</f>
        <v>0</v>
      </c>
      <c r="Q49" s="71">
        <f>ΚΡΗΤΗ!Z14</f>
        <v>0</v>
      </c>
    </row>
    <row r="50" spans="1:17" ht="35.25" customHeight="1" thickBot="1" x14ac:dyDescent="0.25">
      <c r="A50" s="210" t="s">
        <v>82</v>
      </c>
      <c r="B50" s="211"/>
      <c r="C50" s="212"/>
      <c r="D50" s="46">
        <f>SUM(D5:D49)</f>
        <v>236.05</v>
      </c>
      <c r="E50" s="46">
        <f t="shared" ref="E50:O50" si="0">SUM(E5:E49)</f>
        <v>226.14999999999998</v>
      </c>
      <c r="F50" s="47">
        <f t="shared" si="0"/>
        <v>64</v>
      </c>
      <c r="G50" s="48">
        <f t="shared" si="0"/>
        <v>141.49700000000001</v>
      </c>
      <c r="H50" s="49">
        <f t="shared" si="0"/>
        <v>26</v>
      </c>
      <c r="I50" s="123">
        <f t="shared" si="0"/>
        <v>69.175000000000011</v>
      </c>
      <c r="J50" s="49">
        <f t="shared" si="0"/>
        <v>4</v>
      </c>
      <c r="K50" s="124">
        <f t="shared" si="0"/>
        <v>9.9</v>
      </c>
      <c r="L50" s="49">
        <f t="shared" si="0"/>
        <v>2</v>
      </c>
      <c r="M50" s="50">
        <f t="shared" si="0"/>
        <v>2.9499999999999997</v>
      </c>
      <c r="N50" s="49">
        <f t="shared" si="0"/>
        <v>2</v>
      </c>
      <c r="O50" s="51">
        <f t="shared" si="0"/>
        <v>2.9499999999999997</v>
      </c>
      <c r="P50" s="74">
        <f>SUM(P5:P49)</f>
        <v>2</v>
      </c>
      <c r="Q50" s="75">
        <f>SUM(Q5:Q49)</f>
        <v>2.9499999999999997</v>
      </c>
    </row>
    <row r="52" spans="1:17" ht="15" x14ac:dyDescent="0.25">
      <c r="A52" s="66" t="s">
        <v>740</v>
      </c>
    </row>
  </sheetData>
  <mergeCells count="125">
    <mergeCell ref="A1:Q1"/>
    <mergeCell ref="A18:A19"/>
    <mergeCell ref="F33:F34"/>
    <mergeCell ref="F21:F29"/>
    <mergeCell ref="F44:F46"/>
    <mergeCell ref="F36:F38"/>
    <mergeCell ref="E44:E46"/>
    <mergeCell ref="N18:N19"/>
    <mergeCell ref="B18:B19"/>
    <mergeCell ref="E18:E19"/>
    <mergeCell ref="M44:M46"/>
    <mergeCell ref="M36:M38"/>
    <mergeCell ref="N44:N46"/>
    <mergeCell ref="F15:F16"/>
    <mergeCell ref="B21:B29"/>
    <mergeCell ref="B33:B34"/>
    <mergeCell ref="G21:G29"/>
    <mergeCell ref="H44:H46"/>
    <mergeCell ref="I36:I38"/>
    <mergeCell ref="D21:D29"/>
    <mergeCell ref="E21:E29"/>
    <mergeCell ref="H36:H38"/>
    <mergeCell ref="I47:I48"/>
    <mergeCell ref="O21:O29"/>
    <mergeCell ref="N33:N34"/>
    <mergeCell ref="L36:L38"/>
    <mergeCell ref="H21:H29"/>
    <mergeCell ref="L21:L29"/>
    <mergeCell ref="M33:M34"/>
    <mergeCell ref="L33:L34"/>
    <mergeCell ref="J36:J38"/>
    <mergeCell ref="L44:L46"/>
    <mergeCell ref="M47:M48"/>
    <mergeCell ref="L47:L48"/>
    <mergeCell ref="K47:K48"/>
    <mergeCell ref="N47:N48"/>
    <mergeCell ref="O33:O34"/>
    <mergeCell ref="H47:H48"/>
    <mergeCell ref="B3:C4"/>
    <mergeCell ref="G15:G16"/>
    <mergeCell ref="D15:D16"/>
    <mergeCell ref="D3:D4"/>
    <mergeCell ref="F3:G3"/>
    <mergeCell ref="E3:E4"/>
    <mergeCell ref="F18:F19"/>
    <mergeCell ref="D18:D19"/>
    <mergeCell ref="H3:I3"/>
    <mergeCell ref="J3:K3"/>
    <mergeCell ref="H15:H16"/>
    <mergeCell ref="H18:H19"/>
    <mergeCell ref="I15:I16"/>
    <mergeCell ref="M18:M19"/>
    <mergeCell ref="G18:G19"/>
    <mergeCell ref="A3:A4"/>
    <mergeCell ref="A15:A16"/>
    <mergeCell ref="J18:J19"/>
    <mergeCell ref="M15:M16"/>
    <mergeCell ref="N15:N16"/>
    <mergeCell ref="K18:K19"/>
    <mergeCell ref="O18:O19"/>
    <mergeCell ref="B15:B16"/>
    <mergeCell ref="N3:O3"/>
    <mergeCell ref="I44:I46"/>
    <mergeCell ref="J47:J48"/>
    <mergeCell ref="J33:J34"/>
    <mergeCell ref="I18:I19"/>
    <mergeCell ref="O15:O16"/>
    <mergeCell ref="J44:J46"/>
    <mergeCell ref="K44:K46"/>
    <mergeCell ref="K33:K34"/>
    <mergeCell ref="K36:K38"/>
    <mergeCell ref="L3:M3"/>
    <mergeCell ref="J15:J16"/>
    <mergeCell ref="K15:K16"/>
    <mergeCell ref="L15:L16"/>
    <mergeCell ref="L18:L19"/>
    <mergeCell ref="K21:K29"/>
    <mergeCell ref="M21:M29"/>
    <mergeCell ref="J21:J29"/>
    <mergeCell ref="O44:O46"/>
    <mergeCell ref="I21:I29"/>
    <mergeCell ref="N21:N29"/>
    <mergeCell ref="O47:O48"/>
    <mergeCell ref="N36:N38"/>
    <mergeCell ref="O36:O38"/>
    <mergeCell ref="A50:C50"/>
    <mergeCell ref="A47:A48"/>
    <mergeCell ref="A44:A46"/>
    <mergeCell ref="B44:B46"/>
    <mergeCell ref="B47:B48"/>
    <mergeCell ref="A36:A38"/>
    <mergeCell ref="E47:E48"/>
    <mergeCell ref="G47:G48"/>
    <mergeCell ref="B36:B38"/>
    <mergeCell ref="E36:E38"/>
    <mergeCell ref="G36:G38"/>
    <mergeCell ref="D47:D48"/>
    <mergeCell ref="D44:D46"/>
    <mergeCell ref="D36:D38"/>
    <mergeCell ref="F47:F48"/>
    <mergeCell ref="G44:G46"/>
    <mergeCell ref="P36:P38"/>
    <mergeCell ref="Q36:Q38"/>
    <mergeCell ref="P44:P46"/>
    <mergeCell ref="Q44:Q46"/>
    <mergeCell ref="P47:P48"/>
    <mergeCell ref="Q47:Q48"/>
    <mergeCell ref="A2:Q2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E15:E16"/>
    <mergeCell ref="I33:I34"/>
    <mergeCell ref="H33:H34"/>
    <mergeCell ref="G33:G34"/>
    <mergeCell ref="A21:A29"/>
    <mergeCell ref="E33:E34"/>
    <mergeCell ref="A33:A34"/>
    <mergeCell ref="D33:D34"/>
  </mergeCells>
  <phoneticPr fontId="1" type="noConversion"/>
  <pageMargins left="0" right="0" top="0" bottom="0" header="0.31496062992125984" footer="0.31496062992125984"/>
  <pageSetup paperSize="9" scale="53" orientation="landscape" horizontalDpi="200" vertic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G16" sqref="G16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55" t="s">
        <v>494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53" t="s">
        <v>62</v>
      </c>
      <c r="Z1" s="53">
        <f>COUNTIF(A13:A145,"&lt;&gt;"&amp;"")</f>
        <v>1</v>
      </c>
    </row>
    <row r="2" spans="1:26" ht="33" customHeight="1" thickBot="1" x14ac:dyDescent="0.25">
      <c r="A2" s="255" t="s">
        <v>9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55"/>
      <c r="Q2" s="41"/>
      <c r="Y2" s="53" t="s">
        <v>63</v>
      </c>
      <c r="Z2" s="53">
        <f>COUNTIFS(M13:M259,"&lt;&gt;"&amp;"",C13:C259,"&lt;&gt;"&amp;"ΑΚΥΡΩΣΗ")</f>
        <v>1</v>
      </c>
    </row>
    <row r="3" spans="1:26" ht="33" customHeight="1" thickBot="1" x14ac:dyDescent="0.25">
      <c r="A3" s="244" t="s">
        <v>508</v>
      </c>
      <c r="B3" s="245"/>
      <c r="C3" s="246"/>
      <c r="D3" s="246"/>
      <c r="E3" s="247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44" t="s">
        <v>507</v>
      </c>
      <c r="B4" s="245"/>
      <c r="C4" s="246"/>
      <c r="D4" s="246"/>
      <c r="E4" s="247"/>
      <c r="F4" s="274" t="s">
        <v>741</v>
      </c>
      <c r="G4" s="275"/>
      <c r="H4" s="275"/>
      <c r="I4" s="275"/>
      <c r="J4" s="275"/>
      <c r="K4" s="275"/>
      <c r="L4" s="275"/>
      <c r="M4" s="275"/>
      <c r="N4" s="275"/>
      <c r="O4" s="276"/>
      <c r="P4" s="55"/>
      <c r="Q4" s="41"/>
      <c r="Y4" s="53"/>
      <c r="Z4" s="53"/>
    </row>
    <row r="5" spans="1:26" ht="41.25" customHeight="1" thickBot="1" x14ac:dyDescent="0.25">
      <c r="A5" s="244" t="s">
        <v>67</v>
      </c>
      <c r="B5" s="245"/>
      <c r="C5" s="246"/>
      <c r="D5" s="246"/>
      <c r="E5" s="247"/>
      <c r="F5" s="263">
        <f>COUNTIF(A13:A95,"&lt;&gt;"&amp;"")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COUNTIFS(P13:P259,"&lt;&gt;"&amp;"",C13:C259,"&lt;&gt;'&amp;""ΑΚΥΡΩΣΗ")</f>
        <v>0</v>
      </c>
    </row>
    <row r="6" spans="1:26" ht="37.5" customHeight="1" thickBot="1" x14ac:dyDescent="0.25">
      <c r="A6" s="244" t="s">
        <v>624</v>
      </c>
      <c r="B6" s="245"/>
      <c r="C6" s="246"/>
      <c r="D6" s="246"/>
      <c r="E6" s="247"/>
      <c r="F6" s="248">
        <f>SUMIF(H13:H95,"&lt;&gt;"&amp;"")</f>
        <v>7.0000000000000007E-2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53" t="s">
        <v>65</v>
      </c>
      <c r="Z6" s="53">
        <f>COUNTIFS(Q13:Q259,"&lt;&gt;"&amp;"",C13:C259,"&lt;&gt;"&amp;"ΑΚΥΡΩΣΗ")</f>
        <v>0</v>
      </c>
    </row>
    <row r="7" spans="1:26" ht="37.5" customHeight="1" thickBot="1" x14ac:dyDescent="0.25">
      <c r="A7" s="244" t="s">
        <v>629</v>
      </c>
      <c r="B7" s="245"/>
      <c r="C7" s="246"/>
      <c r="D7" s="246"/>
      <c r="E7" s="247"/>
      <c r="F7" s="248">
        <f>SUMIF(K12:K94,"&lt;&gt;"&amp;"")</f>
        <v>0.3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53"/>
      <c r="Z7" s="53"/>
    </row>
    <row r="8" spans="1:26" ht="50.25" customHeight="1" thickBot="1" x14ac:dyDescent="0.25">
      <c r="A8" s="244" t="s">
        <v>626</v>
      </c>
      <c r="B8" s="245"/>
      <c r="C8" s="245"/>
      <c r="D8" s="245"/>
      <c r="E8" s="262"/>
      <c r="F8" s="248">
        <f>SUMIF(C13:C95,"&lt;&gt;"&amp;"ΑΚΥΡΩΣΗ",H13:H95)</f>
        <v>7.0000000000000007E-2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53" t="s">
        <v>66</v>
      </c>
      <c r="Z8" s="53">
        <f>COUNTIFS(C13:C259,"&lt;&gt;"&amp;"",C13:C259,"&lt;&gt;"&amp;"ΑΚΥΡΩΣΗ")</f>
        <v>1</v>
      </c>
    </row>
    <row r="9" spans="1:26" ht="50.25" customHeight="1" thickBot="1" x14ac:dyDescent="0.25">
      <c r="A9" s="244" t="s">
        <v>632</v>
      </c>
      <c r="B9" s="245"/>
      <c r="C9" s="246"/>
      <c r="D9" s="246"/>
      <c r="E9" s="247"/>
      <c r="F9" s="248">
        <f>SUMIF(C13:C95,"&lt;&gt;"&amp;"ΑΚΥΡΩΣΗ",K13:K95)</f>
        <v>0.3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53"/>
      <c r="Z9" s="53"/>
    </row>
    <row r="10" spans="1:26" ht="54" customHeight="1" thickBot="1" x14ac:dyDescent="0.25">
      <c r="A10" s="259" t="s">
        <v>509</v>
      </c>
      <c r="B10" s="260"/>
      <c r="C10" s="260"/>
      <c r="D10" s="260"/>
      <c r="E10" s="261"/>
      <c r="F10" s="274" t="s">
        <v>741</v>
      </c>
      <c r="G10" s="275"/>
      <c r="H10" s="275"/>
      <c r="I10" s="275"/>
      <c r="J10" s="275"/>
      <c r="K10" s="275"/>
      <c r="L10" s="275"/>
      <c r="M10" s="275"/>
      <c r="N10" s="275"/>
      <c r="O10" s="276"/>
      <c r="P10" s="41"/>
      <c r="Q10" s="41"/>
      <c r="Y10" s="54" t="s">
        <v>68</v>
      </c>
      <c r="Z10" s="54">
        <f>SUMIFS(H13:H259,M13:M259,"&lt;&gt;"&amp;"",C13:C259,"&lt;&gt;"&amp;"ΑΚΥΡΩΣΗ")</f>
        <v>7.0000000000000007E-2</v>
      </c>
    </row>
    <row r="11" spans="1:26" ht="26.25" thickBot="1" x14ac:dyDescent="0.25">
      <c r="Y11" s="54" t="s">
        <v>69</v>
      </c>
      <c r="Z11" s="53">
        <f>SUMIFS(H13:H259,P13:P259,"&lt;&gt;"&amp;"",C13:C259,"&lt;&gt;"&amp;"ΑΚΥΡΩΣΗ")</f>
        <v>0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671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4" t="s">
        <v>70</v>
      </c>
      <c r="Z12" s="53">
        <f>SUMIFS(H13:H259,Q13:Q259,"&lt;&gt;"&amp;"",C13:C259,"&lt;&gt;"&amp;"ΑΚΥΡΩΣΗ")</f>
        <v>0</v>
      </c>
    </row>
    <row r="13" spans="1:26" ht="88.5" customHeight="1" thickBot="1" x14ac:dyDescent="0.25">
      <c r="A13" s="80">
        <v>1</v>
      </c>
      <c r="B13" s="94" t="s">
        <v>9</v>
      </c>
      <c r="C13" s="134" t="s">
        <v>83</v>
      </c>
      <c r="D13" s="85" t="s">
        <v>575</v>
      </c>
      <c r="E13" s="85" t="s">
        <v>502</v>
      </c>
      <c r="F13" s="163">
        <v>2261</v>
      </c>
      <c r="G13" s="83">
        <v>43998</v>
      </c>
      <c r="H13" s="93">
        <v>7.0000000000000007E-2</v>
      </c>
      <c r="I13" s="85" t="s">
        <v>595</v>
      </c>
      <c r="J13" s="85" t="s">
        <v>594</v>
      </c>
      <c r="K13" s="80">
        <v>0.3</v>
      </c>
      <c r="L13" s="85" t="s">
        <v>596</v>
      </c>
      <c r="M13" s="135" t="s">
        <v>720</v>
      </c>
      <c r="N13" s="80"/>
      <c r="O13" s="80"/>
      <c r="P13" s="80"/>
      <c r="Q13" s="80"/>
      <c r="R13" s="80"/>
      <c r="S13" s="88"/>
      <c r="T13" s="80"/>
      <c r="U13" s="80"/>
      <c r="V13" s="80"/>
      <c r="W13" s="80"/>
      <c r="X13" s="80"/>
      <c r="Y13" s="61" t="s">
        <v>78</v>
      </c>
      <c r="Z13" s="53">
        <f>SUMIFS(H13:H259,R13:R259,"&lt;&gt;"&amp;"",C13:C259,"&lt;&gt;"&amp;"ΑΚΥΡΩΣΗ")</f>
        <v>0</v>
      </c>
    </row>
  </sheetData>
  <mergeCells count="18">
    <mergeCell ref="A10:E10"/>
    <mergeCell ref="F10:O10"/>
    <mergeCell ref="A7:E7"/>
    <mergeCell ref="F7:O7"/>
    <mergeCell ref="A9:E9"/>
    <mergeCell ref="F9:O9"/>
    <mergeCell ref="A5:E5"/>
    <mergeCell ref="F5:O5"/>
    <mergeCell ref="A6:E6"/>
    <mergeCell ref="F6:O6"/>
    <mergeCell ref="A8:E8"/>
    <mergeCell ref="F8:O8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K13" sqref="K13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55" t="s">
        <v>494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53" t="s">
        <v>62</v>
      </c>
      <c r="Z1" s="53">
        <f>COUNTIF(A13:A145,"&lt;&gt;"&amp;"")</f>
        <v>1</v>
      </c>
    </row>
    <row r="2" spans="1:26" ht="33" customHeight="1" thickBot="1" x14ac:dyDescent="0.25">
      <c r="A2" s="255" t="s">
        <v>8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55"/>
      <c r="Q2" s="41"/>
      <c r="Y2" s="53" t="s">
        <v>63</v>
      </c>
      <c r="Z2" s="53">
        <f>COUNTIFS(M13:M259,"&lt;&gt;"&amp;"",C13:C259,"&lt;&gt;"&amp;"ΑΚΥΡΩΣΗ")</f>
        <v>1</v>
      </c>
    </row>
    <row r="3" spans="1:26" ht="33" customHeight="1" thickBot="1" x14ac:dyDescent="0.25">
      <c r="A3" s="244" t="s">
        <v>508</v>
      </c>
      <c r="B3" s="245"/>
      <c r="C3" s="246"/>
      <c r="D3" s="246"/>
      <c r="E3" s="247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44" t="s">
        <v>507</v>
      </c>
      <c r="B4" s="245"/>
      <c r="C4" s="246"/>
      <c r="D4" s="246"/>
      <c r="E4" s="247"/>
      <c r="F4" s="274" t="s">
        <v>741</v>
      </c>
      <c r="G4" s="275"/>
      <c r="H4" s="275"/>
      <c r="I4" s="275"/>
      <c r="J4" s="275"/>
      <c r="K4" s="275"/>
      <c r="L4" s="275"/>
      <c r="M4" s="275"/>
      <c r="N4" s="275"/>
      <c r="O4" s="276"/>
      <c r="P4" s="55"/>
      <c r="Q4" s="41"/>
      <c r="Y4" s="53"/>
      <c r="Z4" s="53"/>
    </row>
    <row r="5" spans="1:26" ht="41.25" customHeight="1" thickBot="1" x14ac:dyDescent="0.25">
      <c r="A5" s="244" t="s">
        <v>67</v>
      </c>
      <c r="B5" s="245"/>
      <c r="C5" s="246"/>
      <c r="D5" s="246"/>
      <c r="E5" s="247"/>
      <c r="F5" s="263">
        <f>COUNTIF(A13:A95,"&lt;&gt;"&amp;"")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COUNTIFS(P13:P259,"&lt;&gt;"&amp;"",C13:C259,"&lt;&gt;'&amp;""ΑΚΥΡΩΣΗ")</f>
        <v>0</v>
      </c>
    </row>
    <row r="6" spans="1:26" ht="37.5" customHeight="1" thickBot="1" x14ac:dyDescent="0.25">
      <c r="A6" s="244" t="s">
        <v>624</v>
      </c>
      <c r="B6" s="245"/>
      <c r="C6" s="246"/>
      <c r="D6" s="246"/>
      <c r="E6" s="247"/>
      <c r="F6" s="248">
        <f>SUMIF(H13:H95,"&lt;&gt;"&amp;"")</f>
        <v>0.04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53" t="s">
        <v>65</v>
      </c>
      <c r="Z6" s="53">
        <f>COUNTIFS(Q13:Q259,"&lt;&gt;"&amp;"",C13:C259,"&lt;&gt;"&amp;"ΑΚΥΡΩΣΗ")</f>
        <v>0</v>
      </c>
    </row>
    <row r="7" spans="1:26" ht="37.5" customHeight="1" thickBot="1" x14ac:dyDescent="0.25">
      <c r="A7" s="244" t="s">
        <v>629</v>
      </c>
      <c r="B7" s="245"/>
      <c r="C7" s="246"/>
      <c r="D7" s="246"/>
      <c r="E7" s="247"/>
      <c r="F7" s="248">
        <f>SUMIF(K12:K94,"&lt;&gt;"&amp;"")</f>
        <v>0.14000000000000001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53"/>
      <c r="Z7" s="53"/>
    </row>
    <row r="8" spans="1:26" ht="50.25" customHeight="1" thickBot="1" x14ac:dyDescent="0.25">
      <c r="A8" s="244" t="s">
        <v>626</v>
      </c>
      <c r="B8" s="245"/>
      <c r="C8" s="245"/>
      <c r="D8" s="245"/>
      <c r="E8" s="262"/>
      <c r="F8" s="248">
        <f>SUMIF(C13:C95,"&lt;&gt;"&amp;"ΑΚΥΡΩΣΗ",H13:H95)</f>
        <v>0.04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53" t="s">
        <v>66</v>
      </c>
      <c r="Z8" s="53">
        <f>COUNTIFS(C13:C259,"&lt;&gt;"&amp;"",C13:C259,"&lt;&gt;"&amp;"ΑΚΥΡΩΣΗ")</f>
        <v>1</v>
      </c>
    </row>
    <row r="9" spans="1:26" ht="50.25" customHeight="1" thickBot="1" x14ac:dyDescent="0.25">
      <c r="A9" s="244" t="s">
        <v>632</v>
      </c>
      <c r="B9" s="245"/>
      <c r="C9" s="246"/>
      <c r="D9" s="246"/>
      <c r="E9" s="247"/>
      <c r="F9" s="248">
        <f>SUMIF(C13:C95,"&lt;&gt;"&amp;"ΑΚΥΡΩΣΗ",K13:K95)</f>
        <v>0.14000000000000001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53"/>
      <c r="Z9" s="53"/>
    </row>
    <row r="10" spans="1:26" ht="54" customHeight="1" thickBot="1" x14ac:dyDescent="0.25">
      <c r="A10" s="259" t="s">
        <v>509</v>
      </c>
      <c r="B10" s="260"/>
      <c r="C10" s="260"/>
      <c r="D10" s="260"/>
      <c r="E10" s="261"/>
      <c r="F10" s="274" t="s">
        <v>741</v>
      </c>
      <c r="G10" s="275"/>
      <c r="H10" s="275"/>
      <c r="I10" s="275"/>
      <c r="J10" s="275"/>
      <c r="K10" s="275"/>
      <c r="L10" s="275"/>
      <c r="M10" s="275"/>
      <c r="N10" s="275"/>
      <c r="O10" s="276"/>
      <c r="P10" s="41"/>
      <c r="Q10" s="41"/>
      <c r="Y10" s="54" t="s">
        <v>68</v>
      </c>
      <c r="Z10" s="54">
        <f>SUMIFS(H13:H259,M13:M259,"&lt;&gt;"&amp;"",C13:C259,"&lt;&gt;"&amp;"ΑΚΥΡΩΣΗ")</f>
        <v>0.04</v>
      </c>
    </row>
    <row r="11" spans="1:26" ht="26.25" thickBot="1" x14ac:dyDescent="0.25">
      <c r="Y11" s="54" t="s">
        <v>69</v>
      </c>
      <c r="Z11" s="53">
        <f>SUMIFS(H13:H259,P13:P259,"&lt;&gt;"&amp;"",C13:C259,"&lt;&gt;"&amp;"ΑΚΥΡΩΣΗ")</f>
        <v>0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670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4" t="s">
        <v>70</v>
      </c>
      <c r="Z12" s="53">
        <f>SUMIFS(H13:H259,Q13:Q259,"&lt;&gt;"&amp;"",C13:C259,"&lt;&gt;"&amp;"ΑΚΥΡΩΣΗ")</f>
        <v>0</v>
      </c>
    </row>
    <row r="13" spans="1:26" ht="88.5" customHeight="1" thickBot="1" x14ac:dyDescent="0.25">
      <c r="A13" s="80">
        <v>1</v>
      </c>
      <c r="B13" s="94" t="s">
        <v>8</v>
      </c>
      <c r="C13" s="80" t="s">
        <v>83</v>
      </c>
      <c r="D13" s="85" t="s">
        <v>575</v>
      </c>
      <c r="E13" s="85" t="s">
        <v>502</v>
      </c>
      <c r="F13" s="95">
        <v>2280</v>
      </c>
      <c r="G13" s="83" t="s">
        <v>771</v>
      </c>
      <c r="H13" s="93">
        <v>0.04</v>
      </c>
      <c r="I13" s="85" t="s">
        <v>598</v>
      </c>
      <c r="J13" s="85" t="s">
        <v>597</v>
      </c>
      <c r="K13" s="80">
        <v>0.14000000000000001</v>
      </c>
      <c r="L13" s="85" t="s">
        <v>599</v>
      </c>
      <c r="M13" s="137" t="s">
        <v>725</v>
      </c>
      <c r="N13" s="80"/>
      <c r="O13" s="80"/>
      <c r="P13" s="80"/>
      <c r="Q13" s="80"/>
      <c r="R13" s="80"/>
      <c r="S13" s="88"/>
      <c r="T13" s="80"/>
      <c r="U13" s="80"/>
      <c r="V13" s="80"/>
      <c r="W13" s="80"/>
      <c r="X13" s="80"/>
      <c r="Y13" s="61" t="s">
        <v>78</v>
      </c>
      <c r="Z13" s="53">
        <f>SUMIFS(H13:H259,R13:R259,"&lt;&gt;"&amp;"",C13:C259,"&lt;&gt;"&amp;"ΑΚΥΡΩΣΗ")</f>
        <v>0</v>
      </c>
    </row>
  </sheetData>
  <mergeCells count="18">
    <mergeCell ref="A10:E10"/>
    <mergeCell ref="F10:O10"/>
    <mergeCell ref="A7:E7"/>
    <mergeCell ref="F7:O7"/>
    <mergeCell ref="A9:E9"/>
    <mergeCell ref="F9:O9"/>
    <mergeCell ref="A5:E5"/>
    <mergeCell ref="F5:O5"/>
    <mergeCell ref="A6:E6"/>
    <mergeCell ref="F6:O6"/>
    <mergeCell ref="A8:E8"/>
    <mergeCell ref="F8:O8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zoomScale="50" zoomScaleNormal="50" zoomScaleSheetLayoutView="80" workbookViewId="0">
      <pane ySplit="10" topLeftCell="A23" activePane="bottomLeft" state="frozen"/>
      <selection pane="bottomLeft" activeCell="R38" sqref="R38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7.28515625" style="3" customWidth="1"/>
    <col min="10" max="10" width="17.7109375" style="3" customWidth="1"/>
    <col min="11" max="11" width="16.5703125" style="3" customWidth="1"/>
    <col min="12" max="12" width="18.140625" style="3" customWidth="1"/>
    <col min="13" max="13" width="25.7109375" style="3" customWidth="1"/>
    <col min="14" max="14" width="21.42578125" style="3" customWidth="1"/>
    <col min="15" max="15" width="28.5703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2" width="9.140625" style="3"/>
    <col min="23" max="23" width="14.7109375" style="3" customWidth="1"/>
    <col min="24" max="24" width="12.7109375" style="3" customWidth="1"/>
    <col min="25" max="25" width="0.140625" style="3" hidden="1" customWidth="1"/>
    <col min="26" max="26" width="35.7109375" style="3" hidden="1" customWidth="1"/>
    <col min="27" max="16384" width="9.140625" style="3"/>
  </cols>
  <sheetData>
    <row r="1" spans="1:26" ht="55.5" customHeight="1" thickBot="1" x14ac:dyDescent="0.25">
      <c r="A1" s="255" t="s">
        <v>494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53" t="s">
        <v>62</v>
      </c>
      <c r="Z1" s="53">
        <f>COUNTIF(A13:A145,"&lt;&gt;"&amp;"")</f>
        <v>20</v>
      </c>
    </row>
    <row r="2" spans="1:26" ht="33" customHeight="1" thickBot="1" x14ac:dyDescent="0.25">
      <c r="A2" s="255" t="s">
        <v>45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55"/>
      <c r="Q2" s="41"/>
      <c r="Y2" s="53" t="s">
        <v>63</v>
      </c>
      <c r="Z2" s="53">
        <f>COUNTIFS(M13:M259,"&lt;&gt;"&amp;"",C13:C259,"&lt;&gt;"&amp;"ΑΚΥΡΩΣΗ")</f>
        <v>7</v>
      </c>
    </row>
    <row r="3" spans="1:26" ht="33" customHeight="1" thickBot="1" x14ac:dyDescent="0.25">
      <c r="A3" s="244" t="s">
        <v>508</v>
      </c>
      <c r="B3" s="245"/>
      <c r="C3" s="246"/>
      <c r="D3" s="246"/>
      <c r="E3" s="247"/>
      <c r="F3" s="248" t="s">
        <v>628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44" t="s">
        <v>507</v>
      </c>
      <c r="B4" s="245"/>
      <c r="C4" s="246"/>
      <c r="D4" s="246"/>
      <c r="E4" s="247"/>
      <c r="F4" s="248">
        <v>133</v>
      </c>
      <c r="G4" s="249"/>
      <c r="H4" s="249"/>
      <c r="I4" s="249"/>
      <c r="J4" s="249"/>
      <c r="K4" s="249"/>
      <c r="L4" s="249"/>
      <c r="M4" s="249"/>
      <c r="N4" s="249"/>
      <c r="O4" s="250"/>
      <c r="P4" s="55"/>
      <c r="Q4" s="41"/>
      <c r="Y4" s="53"/>
      <c r="Z4" s="53"/>
    </row>
    <row r="5" spans="1:26" ht="41.25" customHeight="1" thickBot="1" x14ac:dyDescent="0.25">
      <c r="A5" s="244" t="s">
        <v>67</v>
      </c>
      <c r="B5" s="245"/>
      <c r="C5" s="246"/>
      <c r="D5" s="246"/>
      <c r="E5" s="247"/>
      <c r="F5" s="263">
        <f>COUNTIF(A13:A95,"&lt;&gt;"&amp;"")</f>
        <v>20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COUNTIFS(P13:P259,"&lt;&gt;"&amp;"",C13:C259,"&lt;&gt;'&amp;""ΑΚΥΡΩΣΗ")</f>
        <v>2</v>
      </c>
    </row>
    <row r="6" spans="1:26" ht="37.5" customHeight="1" thickBot="1" x14ac:dyDescent="0.25">
      <c r="A6" s="244" t="s">
        <v>624</v>
      </c>
      <c r="B6" s="245"/>
      <c r="C6" s="246"/>
      <c r="D6" s="246"/>
      <c r="E6" s="247"/>
      <c r="F6" s="248">
        <f>SUMIF(H13:H95,"&lt;&gt;"&amp;"")</f>
        <v>69.25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115" t="s">
        <v>65</v>
      </c>
      <c r="Z6" s="53">
        <f>COUNTIFS(Q13:Q259,"&lt;&gt;"&amp;"",C13:C259,"&lt;&gt;"&amp;"ΑΚΥΡΩΣΗ")</f>
        <v>0</v>
      </c>
    </row>
    <row r="7" spans="1:26" ht="37.5" customHeight="1" thickBot="1" x14ac:dyDescent="0.25">
      <c r="A7" s="244" t="s">
        <v>625</v>
      </c>
      <c r="B7" s="245"/>
      <c r="C7" s="246"/>
      <c r="D7" s="246"/>
      <c r="E7" s="247"/>
      <c r="F7" s="248">
        <f>SUMIF(K13:K95,"&lt;&gt;"&amp;"")</f>
        <v>122.14500000000001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115" t="s">
        <v>640</v>
      </c>
      <c r="Z7" s="53">
        <f>COUNTIFS(R13:R259,"&lt;&gt;"&amp;"",C13:C259,"&lt;&gt;"&amp;"ΑΚΥΡΩΣΗ")</f>
        <v>0</v>
      </c>
    </row>
    <row r="8" spans="1:26" ht="50.25" customHeight="1" thickBot="1" x14ac:dyDescent="0.25">
      <c r="A8" s="244" t="s">
        <v>626</v>
      </c>
      <c r="B8" s="245"/>
      <c r="C8" s="245"/>
      <c r="D8" s="245"/>
      <c r="E8" s="262"/>
      <c r="F8" s="248">
        <f>SUMIF(C13:C95,"&lt;&gt;"&amp;"ΑΚΥΡΩΣΗ",H13:H95)</f>
        <v>69.25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115" t="s">
        <v>66</v>
      </c>
      <c r="Z8" s="53">
        <f>COUNTIFS(C13:C259,"&lt;&gt;"&amp;"",C13:C259,"&lt;&gt;"&amp;"ΑΚΥΡΩΣΗ")</f>
        <v>20</v>
      </c>
    </row>
    <row r="9" spans="1:26" ht="50.25" customHeight="1" thickBot="1" x14ac:dyDescent="0.25">
      <c r="A9" s="244" t="s">
        <v>627</v>
      </c>
      <c r="B9" s="245"/>
      <c r="C9" s="246"/>
      <c r="D9" s="246"/>
      <c r="E9" s="247"/>
      <c r="F9" s="248">
        <f>SUMIF(C13:C95,"&lt;&gt;"&amp;"ΑΚΥΡΩΣΗ",K13:K95)</f>
        <v>122.14500000000001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115" t="s">
        <v>641</v>
      </c>
      <c r="Z9" s="53">
        <f>COUNTIFS(S13:S259,"&lt;&gt;"&amp;"",C13:C259,"&lt;&gt;"&amp;"ΑΚΥΡΩΣΗ")</f>
        <v>0</v>
      </c>
    </row>
    <row r="10" spans="1:26" ht="54" customHeight="1" thickBot="1" x14ac:dyDescent="0.25">
      <c r="A10" s="259" t="s">
        <v>509</v>
      </c>
      <c r="B10" s="260"/>
      <c r="C10" s="260"/>
      <c r="D10" s="260"/>
      <c r="E10" s="261"/>
      <c r="F10" s="248">
        <f>F4-Z11</f>
        <v>126.05</v>
      </c>
      <c r="G10" s="249"/>
      <c r="H10" s="249"/>
      <c r="I10" s="249"/>
      <c r="J10" s="249"/>
      <c r="K10" s="249"/>
      <c r="L10" s="249"/>
      <c r="M10" s="249"/>
      <c r="N10" s="249"/>
      <c r="O10" s="250"/>
      <c r="P10" s="41"/>
      <c r="Q10" s="41"/>
      <c r="Y10" s="53" t="s">
        <v>68</v>
      </c>
      <c r="Z10" s="122">
        <f>SUMIFS(H13:H259,M13:M259,"&lt;&gt;"&amp;"",C13:C259,"&lt;&gt;"&amp;"ΑΚΥΡΩΣΗ")</f>
        <v>59.45</v>
      </c>
    </row>
    <row r="11" spans="1:26" ht="13.5" thickBot="1" x14ac:dyDescent="0.25">
      <c r="Y11" s="53" t="s">
        <v>69</v>
      </c>
      <c r="Z11" s="121">
        <f>SUMIFS(H13:H259,P13:P259,"&lt;&gt;"&amp;"",C13:C259,"&lt;&gt;"&amp;"ΑΚΥΡΩΣΗ")</f>
        <v>6.95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670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3" t="s">
        <v>70</v>
      </c>
      <c r="Z12" s="53">
        <f>SUMIFS(H13:H259,Q13:Q259,"&lt;&gt;"&amp;"",C13:C259,"&lt;&gt;"&amp;"ΑΚΥΡΩΣΗ")</f>
        <v>0</v>
      </c>
    </row>
    <row r="13" spans="1:26" ht="88.5" customHeight="1" thickBot="1" x14ac:dyDescent="0.25">
      <c r="A13" s="172">
        <v>1</v>
      </c>
      <c r="B13" s="277" t="s">
        <v>45</v>
      </c>
      <c r="C13" s="127" t="s">
        <v>611</v>
      </c>
      <c r="D13" s="174" t="s">
        <v>603</v>
      </c>
      <c r="E13" s="174" t="s">
        <v>502</v>
      </c>
      <c r="F13" s="95">
        <v>1940</v>
      </c>
      <c r="G13" s="175" t="s">
        <v>616</v>
      </c>
      <c r="H13" s="93">
        <v>5</v>
      </c>
      <c r="I13" s="174" t="s">
        <v>604</v>
      </c>
      <c r="J13" s="174" t="s">
        <v>604</v>
      </c>
      <c r="K13" s="172">
        <v>10.5</v>
      </c>
      <c r="L13" s="174" t="s">
        <v>615</v>
      </c>
      <c r="M13" s="175" t="s">
        <v>606</v>
      </c>
      <c r="N13" s="174" t="s">
        <v>613</v>
      </c>
      <c r="O13" s="174" t="s">
        <v>605</v>
      </c>
      <c r="P13" s="174" t="s">
        <v>614</v>
      </c>
      <c r="Q13" s="172"/>
      <c r="R13" s="174"/>
      <c r="S13" s="176"/>
      <c r="T13" s="172"/>
      <c r="U13" s="172"/>
      <c r="V13" s="172"/>
      <c r="W13" s="176"/>
      <c r="X13" s="176"/>
      <c r="Y13" s="62" t="s">
        <v>78</v>
      </c>
      <c r="Z13" s="53">
        <f>SUMIFS(H13:H259,R13:R259,"&lt;&gt;"&amp;"",C13:C259,"&lt;&gt;"&amp;"ΑΚΥΡΩΣΗ")</f>
        <v>0</v>
      </c>
    </row>
    <row r="14" spans="1:26" ht="78" customHeight="1" x14ac:dyDescent="0.2">
      <c r="A14" s="172">
        <v>2</v>
      </c>
      <c r="B14" s="277"/>
      <c r="C14" s="174" t="s">
        <v>611</v>
      </c>
      <c r="D14" s="174" t="s">
        <v>607</v>
      </c>
      <c r="E14" s="174" t="s">
        <v>563</v>
      </c>
      <c r="F14" s="95">
        <v>2311</v>
      </c>
      <c r="G14" s="175" t="s">
        <v>612</v>
      </c>
      <c r="H14" s="93">
        <v>1.95</v>
      </c>
      <c r="I14" s="174" t="s">
        <v>608</v>
      </c>
      <c r="J14" s="174" t="s">
        <v>608</v>
      </c>
      <c r="K14" s="172">
        <v>4.7249999999999996</v>
      </c>
      <c r="L14" s="174" t="s">
        <v>609</v>
      </c>
      <c r="M14" s="175" t="s">
        <v>606</v>
      </c>
      <c r="N14" s="174" t="s">
        <v>613</v>
      </c>
      <c r="O14" s="174" t="s">
        <v>605</v>
      </c>
      <c r="P14" s="174" t="s">
        <v>610</v>
      </c>
      <c r="Q14" s="172"/>
      <c r="R14" s="174"/>
      <c r="S14" s="176"/>
      <c r="T14" s="174"/>
      <c r="U14" s="172"/>
      <c r="V14" s="172"/>
      <c r="W14" s="172"/>
      <c r="X14" s="172"/>
      <c r="Y14" s="125" t="s">
        <v>642</v>
      </c>
      <c r="Z14" s="3">
        <f>SUMIFS(H13:H259,S13:S259,"&lt;&gt;"&amp;"",C13:C259,"&lt;&gt;"&amp;"ΑΚΥΡΩΣΗ")</f>
        <v>0</v>
      </c>
    </row>
    <row r="15" spans="1:26" ht="54" customHeight="1" x14ac:dyDescent="0.2">
      <c r="A15" s="172">
        <v>3</v>
      </c>
      <c r="B15" s="277"/>
      <c r="C15" s="174" t="s">
        <v>722</v>
      </c>
      <c r="D15" s="174" t="s">
        <v>500</v>
      </c>
      <c r="E15" s="174" t="s">
        <v>502</v>
      </c>
      <c r="F15" s="95">
        <v>1682</v>
      </c>
      <c r="G15" s="175" t="s">
        <v>582</v>
      </c>
      <c r="H15" s="93">
        <v>1.95</v>
      </c>
      <c r="I15" s="174" t="s">
        <v>617</v>
      </c>
      <c r="J15" s="174" t="s">
        <v>618</v>
      </c>
      <c r="K15" s="172">
        <v>4.7300000000000004</v>
      </c>
      <c r="L15" s="174" t="s">
        <v>619</v>
      </c>
      <c r="M15" s="173"/>
      <c r="N15" s="172"/>
      <c r="O15" s="172"/>
      <c r="P15" s="172"/>
      <c r="Q15" s="172"/>
      <c r="R15" s="172"/>
      <c r="S15" s="176"/>
      <c r="T15" s="172"/>
      <c r="U15" s="172"/>
      <c r="V15" s="172"/>
      <c r="W15" s="172"/>
      <c r="X15" s="172"/>
    </row>
    <row r="16" spans="1:26" ht="51" x14ac:dyDescent="0.2">
      <c r="A16" s="172">
        <v>4</v>
      </c>
      <c r="B16" s="277"/>
      <c r="C16" s="174" t="s">
        <v>722</v>
      </c>
      <c r="D16" s="174" t="s">
        <v>802</v>
      </c>
      <c r="E16" s="174" t="s">
        <v>502</v>
      </c>
      <c r="F16" s="95">
        <v>1704</v>
      </c>
      <c r="G16" s="175" t="s">
        <v>623</v>
      </c>
      <c r="H16" s="93">
        <v>5</v>
      </c>
      <c r="I16" s="174" t="s">
        <v>621</v>
      </c>
      <c r="J16" s="174" t="s">
        <v>620</v>
      </c>
      <c r="K16" s="172">
        <v>10.5</v>
      </c>
      <c r="L16" s="174" t="s">
        <v>622</v>
      </c>
      <c r="M16" s="173"/>
      <c r="N16" s="172"/>
      <c r="O16" s="172"/>
      <c r="P16" s="172"/>
      <c r="Q16" s="172"/>
      <c r="R16" s="172"/>
      <c r="S16" s="176"/>
      <c r="T16" s="172"/>
      <c r="U16" s="172"/>
      <c r="V16" s="172"/>
      <c r="W16" s="172"/>
      <c r="X16" s="172"/>
    </row>
    <row r="17" spans="1:24" ht="57" customHeight="1" x14ac:dyDescent="0.2">
      <c r="A17" s="172">
        <v>5</v>
      </c>
      <c r="B17" s="277"/>
      <c r="C17" s="172" t="s">
        <v>674</v>
      </c>
      <c r="D17" s="174" t="s">
        <v>675</v>
      </c>
      <c r="E17" s="174" t="s">
        <v>502</v>
      </c>
      <c r="F17" s="95">
        <v>4206</v>
      </c>
      <c r="G17" s="175" t="s">
        <v>676</v>
      </c>
      <c r="H17" s="93">
        <v>0.3</v>
      </c>
      <c r="I17" s="174" t="s">
        <v>677</v>
      </c>
      <c r="J17" s="174" t="s">
        <v>677</v>
      </c>
      <c r="K17" s="174">
        <v>0.6</v>
      </c>
      <c r="L17" s="174" t="s">
        <v>678</v>
      </c>
      <c r="M17" s="173"/>
      <c r="N17" s="174" t="s">
        <v>676</v>
      </c>
      <c r="O17" s="174" t="s">
        <v>676</v>
      </c>
      <c r="P17" s="172"/>
      <c r="Q17" s="172"/>
      <c r="R17" s="172"/>
      <c r="S17" s="176"/>
      <c r="T17" s="172"/>
      <c r="U17" s="172"/>
      <c r="V17" s="172"/>
      <c r="W17" s="172"/>
      <c r="X17" s="172"/>
    </row>
    <row r="18" spans="1:24" ht="64.5" customHeight="1" x14ac:dyDescent="0.2">
      <c r="A18" s="172">
        <v>6</v>
      </c>
      <c r="B18" s="277"/>
      <c r="C18" s="172" t="s">
        <v>674</v>
      </c>
      <c r="D18" s="174" t="s">
        <v>675</v>
      </c>
      <c r="E18" s="174" t="s">
        <v>502</v>
      </c>
      <c r="F18" s="95">
        <v>4205</v>
      </c>
      <c r="G18" s="175" t="s">
        <v>676</v>
      </c>
      <c r="H18" s="136">
        <v>0.1</v>
      </c>
      <c r="I18" s="174" t="s">
        <v>679</v>
      </c>
      <c r="J18" s="174" t="s">
        <v>679</v>
      </c>
      <c r="K18" s="174">
        <v>0.2</v>
      </c>
      <c r="L18" s="174" t="s">
        <v>680</v>
      </c>
      <c r="M18" s="173"/>
      <c r="N18" s="174" t="s">
        <v>676</v>
      </c>
      <c r="O18" s="174" t="s">
        <v>676</v>
      </c>
      <c r="P18" s="172"/>
      <c r="Q18" s="172"/>
      <c r="R18" s="172"/>
      <c r="S18" s="176"/>
      <c r="T18" s="172"/>
      <c r="U18" s="172"/>
      <c r="V18" s="172"/>
      <c r="W18" s="172"/>
      <c r="X18" s="172"/>
    </row>
    <row r="19" spans="1:24" ht="64.5" customHeight="1" x14ac:dyDescent="0.2">
      <c r="A19" s="172">
        <v>7</v>
      </c>
      <c r="B19" s="277"/>
      <c r="C19" s="172" t="s">
        <v>674</v>
      </c>
      <c r="D19" s="174" t="s">
        <v>675</v>
      </c>
      <c r="E19" s="174" t="s">
        <v>502</v>
      </c>
      <c r="F19" s="95">
        <v>4135</v>
      </c>
      <c r="G19" s="175" t="s">
        <v>681</v>
      </c>
      <c r="H19" s="136">
        <v>0.3</v>
      </c>
      <c r="I19" s="174" t="s">
        <v>682</v>
      </c>
      <c r="J19" s="174" t="s">
        <v>682</v>
      </c>
      <c r="K19" s="174">
        <v>0.6</v>
      </c>
      <c r="L19" s="174" t="s">
        <v>683</v>
      </c>
      <c r="M19" s="173"/>
      <c r="N19" s="174" t="s">
        <v>684</v>
      </c>
      <c r="O19" s="174" t="s">
        <v>684</v>
      </c>
      <c r="P19" s="172"/>
      <c r="Q19" s="172"/>
      <c r="R19" s="172"/>
      <c r="S19" s="176"/>
      <c r="T19" s="172"/>
      <c r="U19" s="172"/>
      <c r="V19" s="172"/>
      <c r="W19" s="172"/>
      <c r="X19" s="172"/>
    </row>
    <row r="20" spans="1:24" ht="63" customHeight="1" x14ac:dyDescent="0.2">
      <c r="A20" s="172">
        <v>8</v>
      </c>
      <c r="B20" s="277"/>
      <c r="C20" s="172" t="s">
        <v>674</v>
      </c>
      <c r="D20" s="174" t="s">
        <v>675</v>
      </c>
      <c r="E20" s="174" t="s">
        <v>502</v>
      </c>
      <c r="F20" s="95">
        <v>4132</v>
      </c>
      <c r="G20" s="175" t="s">
        <v>684</v>
      </c>
      <c r="H20" s="136">
        <v>0.15</v>
      </c>
      <c r="I20" s="174" t="s">
        <v>685</v>
      </c>
      <c r="J20" s="174" t="s">
        <v>685</v>
      </c>
      <c r="K20" s="174">
        <v>0.3</v>
      </c>
      <c r="L20" s="174" t="s">
        <v>686</v>
      </c>
      <c r="M20" s="173"/>
      <c r="N20" s="174" t="s">
        <v>684</v>
      </c>
      <c r="O20" s="174" t="s">
        <v>684</v>
      </c>
      <c r="P20" s="172"/>
      <c r="Q20" s="172"/>
      <c r="R20" s="172"/>
      <c r="S20" s="176"/>
      <c r="T20" s="172"/>
      <c r="U20" s="172"/>
      <c r="V20" s="172"/>
      <c r="W20" s="172"/>
      <c r="X20" s="172"/>
    </row>
    <row r="21" spans="1:24" ht="63" customHeight="1" x14ac:dyDescent="0.2">
      <c r="A21" s="172">
        <v>9</v>
      </c>
      <c r="B21" s="277"/>
      <c r="C21" s="172" t="s">
        <v>674</v>
      </c>
      <c r="D21" s="174" t="s">
        <v>675</v>
      </c>
      <c r="E21" s="174" t="s">
        <v>502</v>
      </c>
      <c r="F21" s="95">
        <v>4129</v>
      </c>
      <c r="G21" s="175" t="s">
        <v>684</v>
      </c>
      <c r="H21" s="136">
        <v>0.3</v>
      </c>
      <c r="I21" s="174" t="s">
        <v>687</v>
      </c>
      <c r="J21" s="174" t="s">
        <v>687</v>
      </c>
      <c r="K21" s="174">
        <v>0.6</v>
      </c>
      <c r="L21" s="174" t="s">
        <v>688</v>
      </c>
      <c r="M21" s="173"/>
      <c r="N21" s="174" t="s">
        <v>681</v>
      </c>
      <c r="O21" s="174" t="s">
        <v>681</v>
      </c>
      <c r="P21" s="172"/>
      <c r="Q21" s="172"/>
      <c r="R21" s="172"/>
      <c r="S21" s="176"/>
      <c r="T21" s="172"/>
      <c r="U21" s="172"/>
      <c r="V21" s="172"/>
      <c r="W21" s="172"/>
      <c r="X21" s="172"/>
    </row>
    <row r="22" spans="1:24" ht="64.5" customHeight="1" x14ac:dyDescent="0.2">
      <c r="A22" s="172">
        <v>10</v>
      </c>
      <c r="B22" s="277"/>
      <c r="C22" s="172" t="s">
        <v>674</v>
      </c>
      <c r="D22" s="174" t="s">
        <v>675</v>
      </c>
      <c r="E22" s="174" t="s">
        <v>502</v>
      </c>
      <c r="F22" s="95">
        <v>4127</v>
      </c>
      <c r="G22" s="175" t="s">
        <v>681</v>
      </c>
      <c r="H22" s="136">
        <v>0.3</v>
      </c>
      <c r="I22" s="174" t="s">
        <v>689</v>
      </c>
      <c r="J22" s="174" t="s">
        <v>689</v>
      </c>
      <c r="K22" s="174">
        <v>0.6</v>
      </c>
      <c r="L22" s="174" t="s">
        <v>690</v>
      </c>
      <c r="M22" s="173"/>
      <c r="N22" s="174" t="s">
        <v>684</v>
      </c>
      <c r="O22" s="174" t="s">
        <v>684</v>
      </c>
      <c r="P22" s="172"/>
      <c r="Q22" s="172"/>
      <c r="R22" s="172"/>
      <c r="S22" s="176"/>
      <c r="T22" s="172"/>
      <c r="U22" s="172"/>
      <c r="V22" s="172"/>
      <c r="W22" s="172"/>
      <c r="X22" s="172"/>
    </row>
    <row r="23" spans="1:24" ht="63" customHeight="1" x14ac:dyDescent="0.2">
      <c r="A23" s="172">
        <v>11</v>
      </c>
      <c r="B23" s="277"/>
      <c r="C23" s="172" t="s">
        <v>674</v>
      </c>
      <c r="D23" s="174" t="s">
        <v>675</v>
      </c>
      <c r="E23" s="174" t="s">
        <v>502</v>
      </c>
      <c r="F23" s="95">
        <v>4126</v>
      </c>
      <c r="G23" s="175" t="s">
        <v>684</v>
      </c>
      <c r="H23" s="136">
        <v>0.5</v>
      </c>
      <c r="I23" s="174" t="s">
        <v>691</v>
      </c>
      <c r="J23" s="174" t="s">
        <v>691</v>
      </c>
      <c r="K23" s="174">
        <v>1</v>
      </c>
      <c r="L23" s="174" t="s">
        <v>692</v>
      </c>
      <c r="M23" s="173"/>
      <c r="N23" s="174" t="s">
        <v>684</v>
      </c>
      <c r="O23" s="174" t="s">
        <v>684</v>
      </c>
      <c r="P23" s="172"/>
      <c r="Q23" s="172"/>
      <c r="R23" s="172"/>
      <c r="S23" s="176"/>
      <c r="T23" s="172"/>
      <c r="U23" s="172"/>
      <c r="V23" s="172"/>
      <c r="W23" s="172"/>
      <c r="X23" s="172"/>
    </row>
    <row r="24" spans="1:24" ht="60.75" customHeight="1" x14ac:dyDescent="0.2">
      <c r="A24" s="172">
        <v>12</v>
      </c>
      <c r="B24" s="277"/>
      <c r="C24" s="172" t="s">
        <v>674</v>
      </c>
      <c r="D24" s="174" t="s">
        <v>675</v>
      </c>
      <c r="E24" s="174" t="s">
        <v>502</v>
      </c>
      <c r="F24" s="95">
        <v>4131</v>
      </c>
      <c r="G24" s="175" t="s">
        <v>684</v>
      </c>
      <c r="H24" s="136">
        <v>0.15</v>
      </c>
      <c r="I24" s="174" t="s">
        <v>693</v>
      </c>
      <c r="J24" s="174" t="s">
        <v>693</v>
      </c>
      <c r="K24" s="174">
        <v>0.3</v>
      </c>
      <c r="L24" s="174" t="s">
        <v>694</v>
      </c>
      <c r="M24" s="173"/>
      <c r="N24" s="174" t="s">
        <v>684</v>
      </c>
      <c r="O24" s="174" t="s">
        <v>684</v>
      </c>
      <c r="P24" s="172"/>
      <c r="Q24" s="172"/>
      <c r="R24" s="172"/>
      <c r="S24" s="176"/>
      <c r="T24" s="172"/>
      <c r="U24" s="172"/>
      <c r="V24" s="172"/>
      <c r="W24" s="172"/>
      <c r="X24" s="172"/>
    </row>
    <row r="25" spans="1:24" ht="63" customHeight="1" x14ac:dyDescent="0.2">
      <c r="A25" s="172">
        <v>13</v>
      </c>
      <c r="B25" s="277"/>
      <c r="C25" s="172" t="s">
        <v>674</v>
      </c>
      <c r="D25" s="174" t="s">
        <v>675</v>
      </c>
      <c r="E25" s="174" t="s">
        <v>502</v>
      </c>
      <c r="F25" s="95">
        <v>4133</v>
      </c>
      <c r="G25" s="175" t="s">
        <v>684</v>
      </c>
      <c r="H25" s="136">
        <v>0.15</v>
      </c>
      <c r="I25" s="174" t="s">
        <v>695</v>
      </c>
      <c r="J25" s="174" t="s">
        <v>695</v>
      </c>
      <c r="K25" s="174">
        <v>0.3</v>
      </c>
      <c r="L25" s="174" t="s">
        <v>696</v>
      </c>
      <c r="M25" s="173"/>
      <c r="N25" s="174" t="s">
        <v>684</v>
      </c>
      <c r="O25" s="174" t="s">
        <v>684</v>
      </c>
      <c r="P25" s="172"/>
      <c r="Q25" s="172"/>
      <c r="R25" s="172"/>
      <c r="S25" s="176"/>
      <c r="T25" s="172"/>
      <c r="U25" s="172"/>
      <c r="V25" s="172"/>
      <c r="W25" s="172"/>
      <c r="X25" s="172"/>
    </row>
    <row r="26" spans="1:24" ht="58.5" customHeight="1" x14ac:dyDescent="0.2">
      <c r="A26" s="172">
        <v>14</v>
      </c>
      <c r="B26" s="277"/>
      <c r="C26" s="172" t="s">
        <v>674</v>
      </c>
      <c r="D26" s="174" t="s">
        <v>675</v>
      </c>
      <c r="E26" s="174" t="s">
        <v>502</v>
      </c>
      <c r="F26" s="95">
        <v>4136</v>
      </c>
      <c r="G26" s="175" t="s">
        <v>684</v>
      </c>
      <c r="H26" s="136">
        <v>0.3</v>
      </c>
      <c r="I26" s="174" t="s">
        <v>697</v>
      </c>
      <c r="J26" s="174" t="s">
        <v>697</v>
      </c>
      <c r="K26" s="174">
        <v>0.6</v>
      </c>
      <c r="L26" s="174" t="s">
        <v>698</v>
      </c>
      <c r="M26" s="173"/>
      <c r="N26" s="174" t="s">
        <v>684</v>
      </c>
      <c r="O26" s="174" t="s">
        <v>684</v>
      </c>
      <c r="P26" s="172"/>
      <c r="Q26" s="172"/>
      <c r="R26" s="172"/>
      <c r="S26" s="176"/>
      <c r="T26" s="172"/>
      <c r="U26" s="172"/>
      <c r="V26" s="172"/>
      <c r="W26" s="172"/>
      <c r="X26" s="172"/>
    </row>
    <row r="27" spans="1:24" ht="64.5" customHeight="1" x14ac:dyDescent="0.2">
      <c r="A27" s="172">
        <v>15</v>
      </c>
      <c r="B27" s="277"/>
      <c r="C27" s="172" t="s">
        <v>674</v>
      </c>
      <c r="D27" s="174" t="s">
        <v>675</v>
      </c>
      <c r="E27" s="174" t="s">
        <v>502</v>
      </c>
      <c r="F27" s="95">
        <v>4138</v>
      </c>
      <c r="G27" s="175" t="s">
        <v>684</v>
      </c>
      <c r="H27" s="136">
        <v>0.3</v>
      </c>
      <c r="I27" s="174" t="s">
        <v>699</v>
      </c>
      <c r="J27" s="174" t="s">
        <v>699</v>
      </c>
      <c r="K27" s="174">
        <v>0.6</v>
      </c>
      <c r="L27" s="174" t="s">
        <v>701</v>
      </c>
      <c r="M27" s="173"/>
      <c r="N27" s="174" t="s">
        <v>684</v>
      </c>
      <c r="O27" s="174" t="s">
        <v>684</v>
      </c>
      <c r="P27" s="172"/>
      <c r="Q27" s="172"/>
      <c r="R27" s="172"/>
      <c r="S27" s="176"/>
      <c r="T27" s="172"/>
      <c r="U27" s="172"/>
      <c r="V27" s="172"/>
      <c r="W27" s="172"/>
      <c r="X27" s="172"/>
    </row>
    <row r="28" spans="1:24" ht="64.5" customHeight="1" x14ac:dyDescent="0.2">
      <c r="A28" s="172">
        <v>16</v>
      </c>
      <c r="B28" s="277"/>
      <c r="C28" s="172" t="s">
        <v>674</v>
      </c>
      <c r="D28" s="174" t="s">
        <v>675</v>
      </c>
      <c r="E28" s="174" t="s">
        <v>502</v>
      </c>
      <c r="F28" s="95">
        <v>4107</v>
      </c>
      <c r="G28" s="175" t="s">
        <v>710</v>
      </c>
      <c r="H28" s="136">
        <v>0.5</v>
      </c>
      <c r="I28" s="174" t="s">
        <v>711</v>
      </c>
      <c r="J28" s="174" t="s">
        <v>711</v>
      </c>
      <c r="K28" s="174">
        <v>1</v>
      </c>
      <c r="L28" s="174" t="s">
        <v>712</v>
      </c>
      <c r="M28" s="188" t="s">
        <v>808</v>
      </c>
      <c r="N28" s="174" t="s">
        <v>710</v>
      </c>
      <c r="O28" s="174" t="s">
        <v>803</v>
      </c>
      <c r="P28" s="172"/>
      <c r="Q28" s="172"/>
      <c r="R28" s="172"/>
      <c r="S28" s="176"/>
      <c r="T28" s="172"/>
      <c r="U28" s="172"/>
      <c r="V28" s="172"/>
      <c r="W28" s="172"/>
      <c r="X28" s="172"/>
    </row>
    <row r="29" spans="1:24" ht="63" customHeight="1" x14ac:dyDescent="0.2">
      <c r="A29" s="172">
        <v>17</v>
      </c>
      <c r="B29" s="277"/>
      <c r="C29" s="172" t="s">
        <v>674</v>
      </c>
      <c r="D29" s="174" t="s">
        <v>675</v>
      </c>
      <c r="E29" s="174" t="s">
        <v>502</v>
      </c>
      <c r="F29" s="95">
        <v>4105</v>
      </c>
      <c r="G29" s="175" t="s">
        <v>710</v>
      </c>
      <c r="H29" s="136">
        <v>0.5</v>
      </c>
      <c r="I29" s="174" t="s">
        <v>713</v>
      </c>
      <c r="J29" s="174" t="s">
        <v>713</v>
      </c>
      <c r="K29" s="174">
        <v>1</v>
      </c>
      <c r="L29" s="174" t="s">
        <v>714</v>
      </c>
      <c r="M29" s="173" t="s">
        <v>805</v>
      </c>
      <c r="N29" s="174" t="s">
        <v>715</v>
      </c>
      <c r="O29" s="186" t="s">
        <v>803</v>
      </c>
      <c r="P29" s="172"/>
      <c r="Q29" s="172"/>
      <c r="R29" s="172"/>
      <c r="S29" s="176"/>
      <c r="T29" s="172"/>
      <c r="U29" s="172"/>
      <c r="V29" s="172"/>
      <c r="W29" s="172"/>
      <c r="X29" s="172"/>
    </row>
    <row r="30" spans="1:24" ht="63" customHeight="1" x14ac:dyDescent="0.2">
      <c r="A30" s="172">
        <v>18</v>
      </c>
      <c r="B30" s="277"/>
      <c r="C30" s="172" t="s">
        <v>674</v>
      </c>
      <c r="D30" s="174" t="s">
        <v>675</v>
      </c>
      <c r="E30" s="174" t="s">
        <v>502</v>
      </c>
      <c r="F30" s="95">
        <v>4106</v>
      </c>
      <c r="G30" s="175" t="s">
        <v>710</v>
      </c>
      <c r="H30" s="136">
        <v>0.5</v>
      </c>
      <c r="I30" s="174" t="s">
        <v>716</v>
      </c>
      <c r="J30" s="174" t="s">
        <v>716</v>
      </c>
      <c r="K30" s="174">
        <v>1</v>
      </c>
      <c r="L30" s="174" t="s">
        <v>717</v>
      </c>
      <c r="M30" s="173" t="s">
        <v>804</v>
      </c>
      <c r="N30" s="174" t="s">
        <v>710</v>
      </c>
      <c r="O30" s="174" t="s">
        <v>803</v>
      </c>
      <c r="P30" s="186"/>
      <c r="Q30" s="172"/>
      <c r="R30" s="172"/>
      <c r="S30" s="176"/>
      <c r="T30" s="172"/>
      <c r="U30" s="172"/>
      <c r="V30" s="172"/>
      <c r="W30" s="172"/>
      <c r="X30" s="172"/>
    </row>
    <row r="31" spans="1:24" ht="63.75" customHeight="1" x14ac:dyDescent="0.2">
      <c r="A31" s="172">
        <v>19</v>
      </c>
      <c r="B31" s="277"/>
      <c r="C31" s="172" t="s">
        <v>674</v>
      </c>
      <c r="D31" s="174" t="s">
        <v>675</v>
      </c>
      <c r="E31" s="174" t="s">
        <v>502</v>
      </c>
      <c r="F31" s="95">
        <v>4349</v>
      </c>
      <c r="G31" s="175" t="s">
        <v>727</v>
      </c>
      <c r="H31" s="136">
        <v>1</v>
      </c>
      <c r="I31" s="174" t="s">
        <v>728</v>
      </c>
      <c r="J31" s="174" t="s">
        <v>728</v>
      </c>
      <c r="K31" s="174">
        <v>1.99</v>
      </c>
      <c r="L31" s="174" t="s">
        <v>729</v>
      </c>
      <c r="M31" s="188" t="s">
        <v>806</v>
      </c>
      <c r="N31" s="174" t="s">
        <v>727</v>
      </c>
      <c r="O31" s="174" t="s">
        <v>807</v>
      </c>
      <c r="P31" s="172"/>
      <c r="Q31" s="172"/>
      <c r="R31" s="172"/>
      <c r="S31" s="176"/>
      <c r="T31" s="172"/>
      <c r="U31" s="172"/>
      <c r="V31" s="172"/>
      <c r="W31" s="172"/>
      <c r="X31" s="172"/>
    </row>
    <row r="32" spans="1:24" ht="98.25" customHeight="1" x14ac:dyDescent="0.2">
      <c r="A32" s="172">
        <v>20</v>
      </c>
      <c r="B32" s="277"/>
      <c r="C32" s="172" t="s">
        <v>674</v>
      </c>
      <c r="D32" s="172" t="s">
        <v>776</v>
      </c>
      <c r="E32" s="172" t="s">
        <v>777</v>
      </c>
      <c r="F32" s="172">
        <v>5559</v>
      </c>
      <c r="G32" s="176" t="s">
        <v>778</v>
      </c>
      <c r="H32" s="176">
        <v>50</v>
      </c>
      <c r="I32" s="172" t="s">
        <v>779</v>
      </c>
      <c r="J32" s="172" t="s">
        <v>780</v>
      </c>
      <c r="K32" s="172">
        <v>81</v>
      </c>
      <c r="L32" s="172" t="s">
        <v>781</v>
      </c>
      <c r="M32" s="172" t="s">
        <v>782</v>
      </c>
      <c r="N32" s="172" t="s">
        <v>783</v>
      </c>
      <c r="O32" s="172" t="s">
        <v>783</v>
      </c>
      <c r="P32" s="176"/>
      <c r="Q32" s="176"/>
      <c r="R32" s="176"/>
      <c r="S32" s="176"/>
      <c r="T32" s="176"/>
      <c r="U32" s="176"/>
      <c r="V32" s="176"/>
      <c r="W32" s="176"/>
      <c r="X32" s="176"/>
    </row>
  </sheetData>
  <mergeCells count="19">
    <mergeCell ref="B13:B32"/>
    <mergeCell ref="A10:E10"/>
    <mergeCell ref="F10:O10"/>
    <mergeCell ref="A7:E7"/>
    <mergeCell ref="F7:O7"/>
    <mergeCell ref="A9:E9"/>
    <mergeCell ref="F9:O9"/>
    <mergeCell ref="A5:E5"/>
    <mergeCell ref="F5:O5"/>
    <mergeCell ref="A6:E6"/>
    <mergeCell ref="F6:O6"/>
    <mergeCell ref="A8:E8"/>
    <mergeCell ref="F8:O8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4" fitToHeight="0" orientation="landscape" horizontalDpi="200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H18" sqref="H18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55" t="s">
        <v>494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53" t="s">
        <v>62</v>
      </c>
      <c r="Z1" s="53">
        <f>COUNTIF(A13:A145,"&lt;&gt;"&amp;"")</f>
        <v>1</v>
      </c>
    </row>
    <row r="2" spans="1:26" ht="33" customHeight="1" thickBot="1" x14ac:dyDescent="0.25">
      <c r="A2" s="255" t="s">
        <v>3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55"/>
      <c r="Q2" s="41"/>
      <c r="Y2" s="53" t="s">
        <v>63</v>
      </c>
      <c r="Z2" s="53">
        <f>COUNTIFS(M13:M259,"&lt;&gt;"&amp;"",C13:C259,"&lt;&gt;"&amp;"ΑΚΥΡΩΣΗ")</f>
        <v>1</v>
      </c>
    </row>
    <row r="3" spans="1:26" ht="33" customHeight="1" thickBot="1" x14ac:dyDescent="0.25">
      <c r="A3" s="244" t="s">
        <v>508</v>
      </c>
      <c r="B3" s="245"/>
      <c r="C3" s="246"/>
      <c r="D3" s="246"/>
      <c r="E3" s="247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44" t="s">
        <v>507</v>
      </c>
      <c r="B4" s="245"/>
      <c r="C4" s="246"/>
      <c r="D4" s="246"/>
      <c r="E4" s="247"/>
      <c r="F4" s="274" t="s">
        <v>741</v>
      </c>
      <c r="G4" s="275"/>
      <c r="H4" s="275"/>
      <c r="I4" s="275"/>
      <c r="J4" s="275"/>
      <c r="K4" s="275"/>
      <c r="L4" s="275"/>
      <c r="M4" s="275"/>
      <c r="N4" s="275"/>
      <c r="O4" s="276"/>
      <c r="P4" s="55"/>
      <c r="Q4" s="41"/>
      <c r="Y4" s="53"/>
      <c r="Z4" s="53"/>
    </row>
    <row r="5" spans="1:26" ht="41.25" customHeight="1" thickBot="1" x14ac:dyDescent="0.25">
      <c r="A5" s="244" t="s">
        <v>67</v>
      </c>
      <c r="B5" s="245"/>
      <c r="C5" s="246"/>
      <c r="D5" s="246"/>
      <c r="E5" s="247"/>
      <c r="F5" s="263">
        <f>COUNTIF(A13:A95,"&lt;&gt;"&amp;"")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COUNTIFS(P13:P259,"&lt;&gt;"&amp;"",C13:C259,"&lt;&gt;'&amp;""ΑΚΥΡΩΣΗ")</f>
        <v>0</v>
      </c>
    </row>
    <row r="6" spans="1:26" ht="37.5" customHeight="1" thickBot="1" x14ac:dyDescent="0.25">
      <c r="A6" s="244" t="s">
        <v>624</v>
      </c>
      <c r="B6" s="245"/>
      <c r="C6" s="246"/>
      <c r="D6" s="246"/>
      <c r="E6" s="247"/>
      <c r="F6" s="248">
        <f>SUMIF(H13:H95,"&lt;&gt;"&amp;"")</f>
        <v>0.9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53" t="s">
        <v>65</v>
      </c>
      <c r="Z6" s="53">
        <f>COUNTIFS(Q13:Q259,"&lt;&gt;"&amp;"",C13:C259,"&lt;&gt;"&amp;"ΑΚΥΡΩΣΗ")</f>
        <v>0</v>
      </c>
    </row>
    <row r="7" spans="1:26" ht="37.5" customHeight="1" thickBot="1" x14ac:dyDescent="0.25">
      <c r="A7" s="244" t="s">
        <v>625</v>
      </c>
      <c r="B7" s="245"/>
      <c r="C7" s="246"/>
      <c r="D7" s="246"/>
      <c r="E7" s="247"/>
      <c r="F7" s="248">
        <f>SUMIF(K13:K95,"&lt;&gt;"&amp;"")</f>
        <v>3.234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53"/>
      <c r="Z7" s="53"/>
    </row>
    <row r="8" spans="1:26" ht="50.25" customHeight="1" thickBot="1" x14ac:dyDescent="0.25">
      <c r="A8" s="244" t="s">
        <v>626</v>
      </c>
      <c r="B8" s="245"/>
      <c r="C8" s="245"/>
      <c r="D8" s="245"/>
      <c r="E8" s="262"/>
      <c r="F8" s="248">
        <f>SUMIF(C13:C95,"&lt;&gt;"&amp;"ΑΚΥΡΩΣΗ",H13:H95)</f>
        <v>0.9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53" t="s">
        <v>66</v>
      </c>
      <c r="Z8" s="53">
        <f>COUNTIFS(C13:C259,"&lt;&gt;"&amp;"",C13:C259,"&lt;&gt;"&amp;"ΑΚΥΡΩΣΗ")</f>
        <v>1</v>
      </c>
    </row>
    <row r="9" spans="1:26" ht="50.25" customHeight="1" thickBot="1" x14ac:dyDescent="0.25">
      <c r="A9" s="244" t="s">
        <v>627</v>
      </c>
      <c r="B9" s="245"/>
      <c r="C9" s="246"/>
      <c r="D9" s="246"/>
      <c r="E9" s="247"/>
      <c r="F9" s="248">
        <f>SUMIF(C13:C95,"&lt;&gt;"&amp;"ΑΚΥΡΩΣΗ",K13:K95)</f>
        <v>3.234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53"/>
      <c r="Z9" s="53"/>
    </row>
    <row r="10" spans="1:26" ht="54" customHeight="1" thickBot="1" x14ac:dyDescent="0.25">
      <c r="A10" s="259" t="s">
        <v>509</v>
      </c>
      <c r="B10" s="260"/>
      <c r="C10" s="260"/>
      <c r="D10" s="260"/>
      <c r="E10" s="261"/>
      <c r="F10" s="274" t="s">
        <v>741</v>
      </c>
      <c r="G10" s="275"/>
      <c r="H10" s="275"/>
      <c r="I10" s="275"/>
      <c r="J10" s="275"/>
      <c r="K10" s="275"/>
      <c r="L10" s="275"/>
      <c r="M10" s="275"/>
      <c r="N10" s="275"/>
      <c r="O10" s="276"/>
      <c r="P10" s="41"/>
      <c r="Q10" s="41"/>
      <c r="Y10" s="54" t="s">
        <v>68</v>
      </c>
      <c r="Z10" s="54">
        <f>SUMIFS(H13:H259,M13:M259,"&lt;&gt;"&amp;"",C13:C259,"&lt;&gt;"&amp;"ΑΚΥΡΩΣΗ")</f>
        <v>0.9</v>
      </c>
    </row>
    <row r="11" spans="1:26" ht="26.25" thickBot="1" x14ac:dyDescent="0.25">
      <c r="Y11" s="54" t="s">
        <v>69</v>
      </c>
      <c r="Z11" s="53">
        <f>SUMIFS(H13:H259,P13:P259,"&lt;&gt;"&amp;"",C13:C259,"&lt;&gt;"&amp;"ΑΚΥΡΩΣΗ")</f>
        <v>0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670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4" t="s">
        <v>70</v>
      </c>
      <c r="Z12" s="53">
        <f>SUMIFS(H13:H259,Q13:Q259,"&lt;&gt;"&amp;"",C13:C259,"&lt;&gt;"&amp;"ΑΚΥΡΩΣΗ")</f>
        <v>0</v>
      </c>
    </row>
    <row r="13" spans="1:26" ht="88.5" customHeight="1" thickBot="1" x14ac:dyDescent="0.25">
      <c r="A13" s="80">
        <v>1</v>
      </c>
      <c r="B13" s="94" t="s">
        <v>3</v>
      </c>
      <c r="C13" s="134" t="s">
        <v>83</v>
      </c>
      <c r="D13" s="85" t="s">
        <v>575</v>
      </c>
      <c r="E13" s="85" t="s">
        <v>502</v>
      </c>
      <c r="F13" s="95">
        <v>2321</v>
      </c>
      <c r="G13" s="83" t="s">
        <v>770</v>
      </c>
      <c r="H13" s="93">
        <v>0.9</v>
      </c>
      <c r="I13" s="85" t="s">
        <v>600</v>
      </c>
      <c r="J13" s="85" t="s">
        <v>601</v>
      </c>
      <c r="K13" s="80">
        <v>3.234</v>
      </c>
      <c r="L13" s="85" t="s">
        <v>602</v>
      </c>
      <c r="M13" s="138" t="s">
        <v>726</v>
      </c>
      <c r="N13" s="80"/>
      <c r="O13" s="80"/>
      <c r="P13" s="80"/>
      <c r="Q13" s="80"/>
      <c r="R13" s="80"/>
      <c r="S13" s="88"/>
      <c r="T13" s="80"/>
      <c r="U13" s="80"/>
      <c r="V13" s="80"/>
      <c r="W13" s="80"/>
      <c r="X13" s="80"/>
      <c r="Y13" s="61" t="s">
        <v>78</v>
      </c>
      <c r="Z13" s="53">
        <f>SUMIFS(H13:H259,R13:R259,"&lt;&gt;"&amp;"",C13:C259,"&lt;&gt;"&amp;"ΑΚΥΡΩΣΗ")</f>
        <v>0</v>
      </c>
    </row>
  </sheetData>
  <mergeCells count="18">
    <mergeCell ref="A10:E10"/>
    <mergeCell ref="F10:O10"/>
    <mergeCell ref="A7:E7"/>
    <mergeCell ref="F7:O7"/>
    <mergeCell ref="A9:E9"/>
    <mergeCell ref="F9:O9"/>
    <mergeCell ref="A5:E5"/>
    <mergeCell ref="F5:O5"/>
    <mergeCell ref="A6:E6"/>
    <mergeCell ref="F6:O6"/>
    <mergeCell ref="A8:E8"/>
    <mergeCell ref="F8:O8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"/>
  <sheetViews>
    <sheetView zoomScale="80" zoomScaleNormal="80" zoomScaleSheetLayoutView="80" workbookViewId="0">
      <pane ySplit="10" topLeftCell="A11" activePane="bottomLeft" state="frozen"/>
      <selection pane="bottomLeft" activeCell="K14" sqref="K14"/>
    </sheetView>
  </sheetViews>
  <sheetFormatPr defaultColWidth="9.140625" defaultRowHeight="12.75" x14ac:dyDescent="0.2"/>
  <cols>
    <col min="1" max="1" width="5.85546875" style="2" customWidth="1"/>
    <col min="2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2" width="9.140625" style="3"/>
    <col min="23" max="23" width="13" style="3" customWidth="1"/>
    <col min="24" max="24" width="10.140625" style="3" customWidth="1"/>
    <col min="25" max="25" width="0.28515625" style="3" hidden="1" customWidth="1"/>
    <col min="26" max="26" width="0.5703125" style="3" hidden="1" customWidth="1"/>
    <col min="27" max="16384" width="9.140625" style="3"/>
  </cols>
  <sheetData>
    <row r="1" spans="1:26" ht="55.5" customHeight="1" thickBot="1" x14ac:dyDescent="0.25">
      <c r="A1" s="255" t="s">
        <v>494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53" t="s">
        <v>62</v>
      </c>
      <c r="Z1" s="53">
        <f>COUNTIF(A13:A145,"&lt;&gt;"&amp;"")</f>
        <v>1</v>
      </c>
    </row>
    <row r="2" spans="1:26" ht="33" customHeight="1" thickBot="1" x14ac:dyDescent="0.25">
      <c r="A2" s="255" t="s">
        <v>13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55"/>
      <c r="Q2" s="41"/>
      <c r="Y2" s="53" t="s">
        <v>63</v>
      </c>
      <c r="Z2" s="53">
        <f>COUNTIFS(M13:M259,"&lt;&gt;"&amp;"",C13:C259,"&lt;&gt;"&amp;"ΑΚΥΡΩΣΗ")</f>
        <v>1</v>
      </c>
    </row>
    <row r="3" spans="1:26" ht="33" customHeight="1" thickBot="1" x14ac:dyDescent="0.25">
      <c r="A3" s="244" t="s">
        <v>508</v>
      </c>
      <c r="B3" s="245"/>
      <c r="C3" s="246"/>
      <c r="D3" s="246"/>
      <c r="E3" s="247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44" t="s">
        <v>507</v>
      </c>
      <c r="B4" s="245"/>
      <c r="C4" s="246"/>
      <c r="D4" s="246"/>
      <c r="E4" s="247"/>
      <c r="F4" s="274" t="s">
        <v>669</v>
      </c>
      <c r="G4" s="275"/>
      <c r="H4" s="275"/>
      <c r="I4" s="275"/>
      <c r="J4" s="275"/>
      <c r="K4" s="275"/>
      <c r="L4" s="275"/>
      <c r="M4" s="275"/>
      <c r="N4" s="275"/>
      <c r="O4" s="276"/>
      <c r="P4" s="55"/>
      <c r="Q4" s="41"/>
      <c r="Y4" s="53"/>
      <c r="Z4" s="53"/>
    </row>
    <row r="5" spans="1:26" ht="41.25" customHeight="1" thickBot="1" x14ac:dyDescent="0.25">
      <c r="A5" s="244" t="s">
        <v>67</v>
      </c>
      <c r="B5" s="245"/>
      <c r="C5" s="246"/>
      <c r="D5" s="246"/>
      <c r="E5" s="247"/>
      <c r="F5" s="263">
        <f>COUNTIF(A13:A95,"&lt;&gt;"&amp;"")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COUNTIFS(P13:P259,"&lt;&gt;"&amp;"",C13:C259,"&lt;&gt;'&amp;""ΑΚΥΡΩΣΗ")</f>
        <v>1</v>
      </c>
    </row>
    <row r="6" spans="1:26" ht="37.5" customHeight="1" thickBot="1" x14ac:dyDescent="0.25">
      <c r="A6" s="244" t="s">
        <v>624</v>
      </c>
      <c r="B6" s="245"/>
      <c r="C6" s="246"/>
      <c r="D6" s="246"/>
      <c r="E6" s="247"/>
      <c r="F6" s="248">
        <f>SUMIF(H13:H95,"&lt;&gt;"&amp;"")</f>
        <v>2.5499999999999998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53" t="s">
        <v>65</v>
      </c>
      <c r="Z6" s="53">
        <f>COUNTIFS(Q13:Q259,"&lt;&gt;"&amp;"",C13:C259,"&lt;&gt;"&amp;"ΑΚΥΡΩΣΗ")</f>
        <v>1</v>
      </c>
    </row>
    <row r="7" spans="1:26" ht="37.5" customHeight="1" thickBot="1" x14ac:dyDescent="0.25">
      <c r="A7" s="244" t="s">
        <v>625</v>
      </c>
      <c r="B7" s="245"/>
      <c r="C7" s="246"/>
      <c r="D7" s="246"/>
      <c r="E7" s="247"/>
      <c r="F7" s="248">
        <f>SUMIF(K13:K95,"&lt;&gt;"&amp;"")</f>
        <v>3.75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115" t="s">
        <v>666</v>
      </c>
      <c r="Z7" s="53">
        <f>COUNTIFS(R13:R259,"&lt;&gt;"&amp;"",C13:C259,"&lt;&gt;"&amp;"ΑΚΥΡΩΣΗ")</f>
        <v>1</v>
      </c>
    </row>
    <row r="8" spans="1:26" ht="50.25" customHeight="1" thickBot="1" x14ac:dyDescent="0.25">
      <c r="A8" s="244" t="s">
        <v>626</v>
      </c>
      <c r="B8" s="245"/>
      <c r="C8" s="245"/>
      <c r="D8" s="245"/>
      <c r="E8" s="262"/>
      <c r="F8" s="248">
        <f>SUMIF(C13:C95,"&lt;&gt;"&amp;"ΑΚΥΡΩΣΗ",H13:H95)</f>
        <v>2.5499999999999998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115" t="s">
        <v>667</v>
      </c>
      <c r="Z8" s="53">
        <f>COUNTIFS(S13:S259,"&lt;&gt;"&amp;"",C13:C259,"&lt;&gt;"&amp;"ΑΚΥΡΩΣΗ")</f>
        <v>1</v>
      </c>
    </row>
    <row r="9" spans="1:26" ht="50.25" customHeight="1" thickBot="1" x14ac:dyDescent="0.25">
      <c r="A9" s="244" t="s">
        <v>627</v>
      </c>
      <c r="B9" s="245"/>
      <c r="C9" s="246"/>
      <c r="D9" s="246"/>
      <c r="E9" s="247"/>
      <c r="F9" s="248">
        <f>SUMIF(C13:C95,"&lt;&gt;"&amp;"ΑΚΥΡΩΣΗ",K13:K95)</f>
        <v>3.75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53"/>
      <c r="Z9" s="53"/>
    </row>
    <row r="10" spans="1:26" ht="54" customHeight="1" thickBot="1" x14ac:dyDescent="0.25">
      <c r="A10" s="259" t="s">
        <v>509</v>
      </c>
      <c r="B10" s="260"/>
      <c r="C10" s="260"/>
      <c r="D10" s="260"/>
      <c r="E10" s="261"/>
      <c r="F10" s="274" t="s">
        <v>669</v>
      </c>
      <c r="G10" s="275"/>
      <c r="H10" s="275"/>
      <c r="I10" s="275"/>
      <c r="J10" s="275"/>
      <c r="K10" s="275"/>
      <c r="L10" s="275"/>
      <c r="M10" s="275"/>
      <c r="N10" s="275"/>
      <c r="O10" s="276"/>
      <c r="P10" s="41"/>
      <c r="Q10" s="41"/>
      <c r="Y10" s="53" t="s">
        <v>68</v>
      </c>
      <c r="Z10" s="54">
        <f>SUMIFS(H13:H259,M13:M259,"&lt;&gt;"&amp;"",C13:C259,"&lt;&gt;"&amp;"ΑΚΥΡΩΣΗ")</f>
        <v>2.5499999999999998</v>
      </c>
    </row>
    <row r="11" spans="1:26" ht="13.5" thickBot="1" x14ac:dyDescent="0.25">
      <c r="Y11" s="53" t="s">
        <v>69</v>
      </c>
      <c r="Z11" s="53">
        <f>SUMIFS(H13:H259,P13:P259,"&lt;&gt;"&amp;"",C13:C259,"&lt;&gt;"&amp;"ΑΚΥΡΩΣΗ")</f>
        <v>2.5499999999999998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670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3" t="s">
        <v>70</v>
      </c>
      <c r="Z12" s="53">
        <f>SUMIFS(H13:H259,Q13:Q259,"&lt;&gt;"&amp;"",C13:C259,"&lt;&gt;"&amp;"ΑΚΥΡΩΣΗ")</f>
        <v>2.5499999999999998</v>
      </c>
    </row>
    <row r="13" spans="1:26" ht="49.5" customHeight="1" thickBot="1" x14ac:dyDescent="0.25">
      <c r="A13" s="242">
        <v>1</v>
      </c>
      <c r="B13" s="283" t="s">
        <v>13</v>
      </c>
      <c r="C13" s="266" t="s">
        <v>724</v>
      </c>
      <c r="D13" s="266" t="s">
        <v>664</v>
      </c>
      <c r="E13" s="266" t="s">
        <v>659</v>
      </c>
      <c r="F13" s="285"/>
      <c r="G13" s="279"/>
      <c r="H13" s="281">
        <v>2.5499999999999998</v>
      </c>
      <c r="I13" s="266" t="s">
        <v>661</v>
      </c>
      <c r="J13" s="91" t="s">
        <v>662</v>
      </c>
      <c r="K13" s="89">
        <v>2.7</v>
      </c>
      <c r="L13" s="266" t="s">
        <v>660</v>
      </c>
      <c r="M13" s="242" t="s">
        <v>644</v>
      </c>
      <c r="N13" s="266" t="s">
        <v>613</v>
      </c>
      <c r="O13" s="266" t="s">
        <v>613</v>
      </c>
      <c r="P13" s="266" t="s">
        <v>613</v>
      </c>
      <c r="Q13" s="266" t="s">
        <v>649</v>
      </c>
      <c r="R13" s="266" t="s">
        <v>651</v>
      </c>
      <c r="S13" s="266" t="s">
        <v>665</v>
      </c>
      <c r="T13" s="242"/>
      <c r="U13" s="242"/>
      <c r="V13" s="242"/>
      <c r="W13" s="242"/>
      <c r="X13" s="242"/>
      <c r="Y13" s="62" t="s">
        <v>78</v>
      </c>
      <c r="Z13" s="53">
        <f>SUMIFS(H13:H259,R13:R259,"&lt;&gt;"&amp;"",C13:C259,"&lt;&gt;"&amp;"ΑΚΥΡΩΣΗ")</f>
        <v>2.5499999999999998</v>
      </c>
    </row>
    <row r="14" spans="1:26" ht="38.25" customHeight="1" x14ac:dyDescent="0.2">
      <c r="A14" s="243"/>
      <c r="B14" s="284"/>
      <c r="C14" s="243"/>
      <c r="D14" s="278"/>
      <c r="E14" s="278"/>
      <c r="F14" s="286"/>
      <c r="G14" s="280"/>
      <c r="H14" s="282"/>
      <c r="I14" s="278"/>
      <c r="J14" s="91" t="s">
        <v>663</v>
      </c>
      <c r="K14" s="89">
        <v>1.05</v>
      </c>
      <c r="L14" s="278"/>
      <c r="M14" s="243"/>
      <c r="N14" s="243"/>
      <c r="O14" s="243"/>
      <c r="P14" s="243"/>
      <c r="Q14" s="278"/>
      <c r="R14" s="278"/>
      <c r="S14" s="243"/>
      <c r="T14" s="243"/>
      <c r="U14" s="243"/>
      <c r="V14" s="243"/>
      <c r="W14" s="243"/>
      <c r="X14" s="243"/>
      <c r="Y14" s="116" t="s">
        <v>668</v>
      </c>
      <c r="Z14" s="3">
        <f>SUMIFS(H13:H259,S13:S259,"&lt;&gt;"&amp;"",C13:C259,"&lt;&gt;"&amp;"ΑΚΥΡΩΣΗ")</f>
        <v>2.5499999999999998</v>
      </c>
    </row>
  </sheetData>
  <mergeCells count="40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7:E7"/>
    <mergeCell ref="F7:O7"/>
    <mergeCell ref="A8:E8"/>
    <mergeCell ref="F8:O8"/>
    <mergeCell ref="A9:E9"/>
    <mergeCell ref="F9:O9"/>
    <mergeCell ref="A10:E10"/>
    <mergeCell ref="F10:O10"/>
    <mergeCell ref="G13:G14"/>
    <mergeCell ref="H13:H14"/>
    <mergeCell ref="I13:I14"/>
    <mergeCell ref="L13:L14"/>
    <mergeCell ref="A13:A14"/>
    <mergeCell ref="B13:B14"/>
    <mergeCell ref="C13:C14"/>
    <mergeCell ref="D13:D14"/>
    <mergeCell ref="E13:E14"/>
    <mergeCell ref="F13:F14"/>
    <mergeCell ref="M13:M14"/>
    <mergeCell ref="Q13:Q14"/>
    <mergeCell ref="R13:R14"/>
    <mergeCell ref="S13:S14"/>
    <mergeCell ref="P13:P14"/>
    <mergeCell ref="O13:O14"/>
    <mergeCell ref="N13:N14"/>
    <mergeCell ref="T13:T14"/>
    <mergeCell ref="U13:U14"/>
    <mergeCell ref="V13:V14"/>
    <mergeCell ref="W13:W14"/>
    <mergeCell ref="X13:X1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"/>
  <sheetViews>
    <sheetView zoomScale="70" zoomScaleNormal="70" zoomScaleSheetLayoutView="80" workbookViewId="0">
      <pane ySplit="10" topLeftCell="A11" activePane="bottomLeft" state="frozen"/>
      <selection pane="bottomLeft" activeCell="AC15" sqref="AC15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8.28515625" style="3" customWidth="1"/>
    <col min="10" max="10" width="20.425781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21.1406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2" width="9.140625" style="3"/>
    <col min="23" max="23" width="13" style="3" customWidth="1"/>
    <col min="24" max="24" width="9.7109375" style="3" customWidth="1"/>
    <col min="25" max="25" width="0.140625" style="3" hidden="1" customWidth="1"/>
    <col min="26" max="26" width="3.28515625" style="3" hidden="1" customWidth="1"/>
    <col min="27" max="16384" width="9.140625" style="3"/>
  </cols>
  <sheetData>
    <row r="1" spans="1:26" ht="55.5" customHeight="1" thickBot="1" x14ac:dyDescent="0.25">
      <c r="A1" s="255" t="s">
        <v>494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53" t="s">
        <v>62</v>
      </c>
      <c r="Z1" s="53">
        <f>COUNTIF(A13:A145,"&lt;&gt;"&amp;"")</f>
        <v>4</v>
      </c>
    </row>
    <row r="2" spans="1:26" ht="33" customHeight="1" thickBot="1" x14ac:dyDescent="0.25">
      <c r="A2" s="255" t="s">
        <v>32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55"/>
      <c r="Q2" s="41"/>
      <c r="Y2" s="53" t="s">
        <v>63</v>
      </c>
      <c r="Z2" s="53">
        <f>COUNTIFS(M13:M259,"&lt;&gt;"&amp;"",C13:C259,"&lt;&gt;"&amp;"ΑΚΥΡΩΣΗ")</f>
        <v>4</v>
      </c>
    </row>
    <row r="3" spans="1:26" ht="33" customHeight="1" thickBot="1" x14ac:dyDescent="0.25">
      <c r="A3" s="244" t="s">
        <v>508</v>
      </c>
      <c r="B3" s="245"/>
      <c r="C3" s="246"/>
      <c r="D3" s="246"/>
      <c r="E3" s="247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44" t="s">
        <v>507</v>
      </c>
      <c r="B4" s="245"/>
      <c r="C4" s="246"/>
      <c r="D4" s="246"/>
      <c r="E4" s="247"/>
      <c r="F4" s="248">
        <v>10</v>
      </c>
      <c r="G4" s="249"/>
      <c r="H4" s="249"/>
      <c r="I4" s="249"/>
      <c r="J4" s="249"/>
      <c r="K4" s="249"/>
      <c r="L4" s="249"/>
      <c r="M4" s="249"/>
      <c r="N4" s="249"/>
      <c r="O4" s="250"/>
      <c r="P4" s="55"/>
      <c r="Q4" s="41"/>
      <c r="Y4" s="53"/>
      <c r="Z4" s="53"/>
    </row>
    <row r="5" spans="1:26" ht="41.25" customHeight="1" thickBot="1" x14ac:dyDescent="0.25">
      <c r="A5" s="244" t="s">
        <v>67</v>
      </c>
      <c r="B5" s="245"/>
      <c r="C5" s="246"/>
      <c r="D5" s="246"/>
      <c r="E5" s="247"/>
      <c r="F5" s="263">
        <f>COUNTIF(A13:A95,"&lt;&gt;"&amp;"")</f>
        <v>4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COUNTIFS(P13:P259,"&lt;&gt;"&amp;"",C13:C259,"&lt;&gt;'&amp;""ΑΚΥΡΩΣΗ")</f>
        <v>0</v>
      </c>
    </row>
    <row r="6" spans="1:26" ht="37.5" customHeight="1" thickBot="1" x14ac:dyDescent="0.25">
      <c r="A6" s="244" t="s">
        <v>624</v>
      </c>
      <c r="B6" s="245"/>
      <c r="C6" s="246"/>
      <c r="D6" s="246"/>
      <c r="E6" s="247"/>
      <c r="F6" s="248">
        <f>SUMIF(H13:H95,"&lt;&gt;"&amp;"")</f>
        <v>1.2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53" t="s">
        <v>65</v>
      </c>
      <c r="Z6" s="53">
        <f>COUNTIFS(Q13:Q259,"&lt;&gt;"&amp;"",C13:C259,"&lt;&gt;"&amp;"ΑΚΥΡΩΣΗ")</f>
        <v>0</v>
      </c>
    </row>
    <row r="7" spans="1:26" ht="37.5" customHeight="1" thickBot="1" x14ac:dyDescent="0.25">
      <c r="A7" s="244" t="s">
        <v>625</v>
      </c>
      <c r="B7" s="245"/>
      <c r="C7" s="246"/>
      <c r="D7" s="246"/>
      <c r="E7" s="247"/>
      <c r="F7" s="248">
        <f>SUMIF(K13:K95,"&lt;&gt;"&amp;"")</f>
        <v>1.7999999999999998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115" t="s">
        <v>666</v>
      </c>
      <c r="Z7" s="53">
        <f>COUNTIFS(R13:R259,"&lt;&gt;"&amp;"",C13:C259,"&lt;&gt;"&amp;"ΑΚΥΡΩΣΗ")</f>
        <v>0</v>
      </c>
    </row>
    <row r="8" spans="1:26" ht="50.25" customHeight="1" thickBot="1" x14ac:dyDescent="0.25">
      <c r="A8" s="244" t="s">
        <v>626</v>
      </c>
      <c r="B8" s="245"/>
      <c r="C8" s="245"/>
      <c r="D8" s="245"/>
      <c r="E8" s="262"/>
      <c r="F8" s="248">
        <f>SUMIF(C13:C95,"&lt;&gt;"&amp;"ΑΚΥΡΩΣΗ",H13:H95)</f>
        <v>1.2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115" t="s">
        <v>667</v>
      </c>
      <c r="Z8" s="53">
        <f>COUNTIFS(S13:S259,"&lt;&gt;"&amp;"",C13:C259,"&lt;&gt;"&amp;"ΑΚΥΡΩΣΗ")</f>
        <v>0</v>
      </c>
    </row>
    <row r="9" spans="1:26" ht="50.25" customHeight="1" thickBot="1" x14ac:dyDescent="0.25">
      <c r="A9" s="244" t="s">
        <v>627</v>
      </c>
      <c r="B9" s="245"/>
      <c r="C9" s="246"/>
      <c r="D9" s="246"/>
      <c r="E9" s="247"/>
      <c r="F9" s="248">
        <f>SUMIF(C13:C95,"&lt;&gt;"&amp;"ΑΚΥΡΩΣΗ",K13:K95)</f>
        <v>1.7999999999999998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53"/>
      <c r="Z9" s="53"/>
    </row>
    <row r="10" spans="1:26" ht="54" customHeight="1" thickBot="1" x14ac:dyDescent="0.25">
      <c r="A10" s="259" t="s">
        <v>509</v>
      </c>
      <c r="B10" s="260"/>
      <c r="C10" s="260"/>
      <c r="D10" s="260"/>
      <c r="E10" s="261"/>
      <c r="F10" s="248">
        <f>F4-Z11</f>
        <v>10</v>
      </c>
      <c r="G10" s="249"/>
      <c r="H10" s="249"/>
      <c r="I10" s="249"/>
      <c r="J10" s="249"/>
      <c r="K10" s="249"/>
      <c r="L10" s="249"/>
      <c r="M10" s="249"/>
      <c r="N10" s="249"/>
      <c r="O10" s="250"/>
      <c r="P10" s="41"/>
      <c r="Q10" s="41"/>
      <c r="Y10" s="53" t="s">
        <v>68</v>
      </c>
      <c r="Z10" s="54">
        <f>SUMIFS(H13:H259,M13:M259,"&lt;&gt;"&amp;"",C13:C259,"&lt;&gt;"&amp;"ΑΚΥΡΩΣΗ")</f>
        <v>1.2</v>
      </c>
    </row>
    <row r="11" spans="1:26" ht="13.5" thickBot="1" x14ac:dyDescent="0.25">
      <c r="Y11" s="53" t="s">
        <v>69</v>
      </c>
      <c r="Z11" s="53">
        <f>SUMIFS(H13:H259,P13:P259,"&lt;&gt;"&amp;"",C13:C259,"&lt;&gt;"&amp;"ΑΚΥΡΩΣΗ")</f>
        <v>0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670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3" t="s">
        <v>70</v>
      </c>
      <c r="Z12" s="53">
        <f>SUMIFS(H13:H259,Q13:Q259,"&lt;&gt;"&amp;"",C13:C259,"&lt;&gt;"&amp;"ΑΚΥΡΩΣΗ")</f>
        <v>0</v>
      </c>
    </row>
    <row r="13" spans="1:26" ht="63" customHeight="1" thickBot="1" x14ac:dyDescent="0.25">
      <c r="A13" s="131">
        <v>1</v>
      </c>
      <c r="B13" s="283" t="s">
        <v>32</v>
      </c>
      <c r="C13" s="184" t="s">
        <v>83</v>
      </c>
      <c r="D13" s="132" t="s">
        <v>675</v>
      </c>
      <c r="E13" s="132" t="s">
        <v>502</v>
      </c>
      <c r="F13" s="95">
        <v>4137</v>
      </c>
      <c r="G13" s="133" t="s">
        <v>684</v>
      </c>
      <c r="H13" s="93">
        <v>0.3</v>
      </c>
      <c r="I13" s="132" t="s">
        <v>702</v>
      </c>
      <c r="J13" s="132" t="s">
        <v>702</v>
      </c>
      <c r="K13" s="132" t="s">
        <v>700</v>
      </c>
      <c r="L13" s="132" t="s">
        <v>703</v>
      </c>
      <c r="M13" s="185" t="s">
        <v>794</v>
      </c>
      <c r="N13" s="132" t="s">
        <v>684</v>
      </c>
      <c r="O13" s="132" t="s">
        <v>796</v>
      </c>
      <c r="P13" s="184"/>
      <c r="Q13" s="132"/>
      <c r="R13" s="132"/>
      <c r="S13" s="132"/>
      <c r="T13" s="131"/>
      <c r="U13" s="131"/>
      <c r="V13" s="131"/>
      <c r="W13" s="131"/>
      <c r="X13" s="131"/>
      <c r="Y13" s="62" t="s">
        <v>78</v>
      </c>
      <c r="Z13" s="53">
        <f>SUMIFS(H13:H259,R13:R259,"&lt;&gt;"&amp;"",C13:C259,"&lt;&gt;"&amp;"ΑΚΥΡΩΣΗ")</f>
        <v>0</v>
      </c>
    </row>
    <row r="14" spans="1:26" ht="63.75" customHeight="1" x14ac:dyDescent="0.2">
      <c r="A14" s="131">
        <v>2</v>
      </c>
      <c r="B14" s="287"/>
      <c r="C14" s="184" t="s">
        <v>83</v>
      </c>
      <c r="D14" s="132" t="s">
        <v>675</v>
      </c>
      <c r="E14" s="132" t="s">
        <v>502</v>
      </c>
      <c r="F14" s="95">
        <v>4130</v>
      </c>
      <c r="G14" s="133" t="s">
        <v>684</v>
      </c>
      <c r="H14" s="136">
        <v>0.3</v>
      </c>
      <c r="I14" s="132" t="s">
        <v>705</v>
      </c>
      <c r="J14" s="132" t="s">
        <v>705</v>
      </c>
      <c r="K14" s="132">
        <v>0.6</v>
      </c>
      <c r="L14" s="132" t="s">
        <v>704</v>
      </c>
      <c r="M14" s="185" t="s">
        <v>795</v>
      </c>
      <c r="N14" s="132" t="s">
        <v>684</v>
      </c>
      <c r="O14" s="184" t="s">
        <v>796</v>
      </c>
      <c r="P14" s="132"/>
      <c r="Q14" s="132"/>
      <c r="R14" s="132"/>
      <c r="S14" s="132"/>
      <c r="T14" s="131"/>
      <c r="U14" s="131"/>
      <c r="V14" s="131"/>
      <c r="W14" s="131"/>
      <c r="X14" s="131"/>
      <c r="Y14" s="116" t="s">
        <v>668</v>
      </c>
      <c r="Z14" s="3">
        <f>SUMIFS(H13:H259,S13:S259,"&lt;&gt;"&amp;"",C13:C259,"&lt;&gt;"&amp;"ΑΚΥΡΩΣΗ")</f>
        <v>0</v>
      </c>
    </row>
    <row r="15" spans="1:26" ht="64.5" customHeight="1" x14ac:dyDescent="0.2">
      <c r="A15" s="131">
        <v>3</v>
      </c>
      <c r="B15" s="287"/>
      <c r="C15" s="184" t="s">
        <v>83</v>
      </c>
      <c r="D15" s="132" t="s">
        <v>675</v>
      </c>
      <c r="E15" s="132" t="s">
        <v>502</v>
      </c>
      <c r="F15" s="95">
        <v>4134</v>
      </c>
      <c r="G15" s="133" t="s">
        <v>684</v>
      </c>
      <c r="H15" s="136">
        <v>0.3</v>
      </c>
      <c r="I15" s="132" t="s">
        <v>706</v>
      </c>
      <c r="J15" s="132" t="s">
        <v>706</v>
      </c>
      <c r="K15" s="132">
        <v>0.6</v>
      </c>
      <c r="L15" s="132" t="s">
        <v>707</v>
      </c>
      <c r="M15" s="185" t="s">
        <v>797</v>
      </c>
      <c r="N15" s="132" t="s">
        <v>684</v>
      </c>
      <c r="O15" s="132" t="s">
        <v>796</v>
      </c>
      <c r="P15" s="132"/>
      <c r="Q15" s="132"/>
      <c r="R15" s="132"/>
      <c r="S15" s="132"/>
      <c r="T15" s="131"/>
      <c r="U15" s="131"/>
      <c r="V15" s="131"/>
      <c r="W15" s="131"/>
      <c r="X15" s="131"/>
    </row>
    <row r="16" spans="1:26" ht="64.5" customHeight="1" x14ac:dyDescent="0.2">
      <c r="A16" s="131">
        <v>4</v>
      </c>
      <c r="B16" s="284"/>
      <c r="C16" s="184" t="s">
        <v>83</v>
      </c>
      <c r="D16" s="132" t="s">
        <v>675</v>
      </c>
      <c r="E16" s="132" t="s">
        <v>502</v>
      </c>
      <c r="F16" s="95">
        <v>4207</v>
      </c>
      <c r="G16" s="133" t="s">
        <v>676</v>
      </c>
      <c r="H16" s="136">
        <v>0.3</v>
      </c>
      <c r="I16" s="132" t="s">
        <v>708</v>
      </c>
      <c r="J16" s="132" t="s">
        <v>708</v>
      </c>
      <c r="K16" s="132">
        <v>0.6</v>
      </c>
      <c r="L16" s="132" t="s">
        <v>709</v>
      </c>
      <c r="M16" s="185" t="s">
        <v>798</v>
      </c>
      <c r="N16" s="132" t="s">
        <v>676</v>
      </c>
      <c r="O16" s="132" t="s">
        <v>799</v>
      </c>
      <c r="P16" s="132"/>
      <c r="Q16" s="132"/>
      <c r="R16" s="132"/>
      <c r="S16" s="132"/>
      <c r="T16" s="131"/>
      <c r="U16" s="131"/>
      <c r="V16" s="131"/>
      <c r="W16" s="131"/>
      <c r="X16" s="131"/>
    </row>
  </sheetData>
  <mergeCells count="19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7:E7"/>
    <mergeCell ref="F7:O7"/>
    <mergeCell ref="B13:B16"/>
    <mergeCell ref="A8:E8"/>
    <mergeCell ref="F8:O8"/>
    <mergeCell ref="A9:E9"/>
    <mergeCell ref="F9:O9"/>
    <mergeCell ref="A10:E10"/>
    <mergeCell ref="F10:O10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K18" sqref="K18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55" t="s">
        <v>494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53" t="s">
        <v>62</v>
      </c>
      <c r="Z1" s="53">
        <f>COUNTIF(A13:A145,"&lt;&gt;"&amp;"")</f>
        <v>1</v>
      </c>
    </row>
    <row r="2" spans="1:26" ht="33" customHeight="1" thickBot="1" x14ac:dyDescent="0.25">
      <c r="A2" s="255" t="s">
        <v>38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55"/>
      <c r="Q2" s="41"/>
      <c r="Y2" s="53" t="s">
        <v>63</v>
      </c>
      <c r="Z2" s="53">
        <f>COUNTIFS(M13:M259,"&lt;&gt;"&amp;"",C13:C259,"&lt;&gt;"&amp;"ΑΚΥΡΩΣΗ")</f>
        <v>0</v>
      </c>
    </row>
    <row r="3" spans="1:26" ht="33" customHeight="1" thickBot="1" x14ac:dyDescent="0.25">
      <c r="A3" s="244" t="s">
        <v>508</v>
      </c>
      <c r="B3" s="245"/>
      <c r="C3" s="246"/>
      <c r="D3" s="246"/>
      <c r="E3" s="247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44" t="s">
        <v>507</v>
      </c>
      <c r="B4" s="245"/>
      <c r="C4" s="246"/>
      <c r="D4" s="246"/>
      <c r="E4" s="247"/>
      <c r="F4" s="274" t="s">
        <v>741</v>
      </c>
      <c r="G4" s="275"/>
      <c r="H4" s="275"/>
      <c r="I4" s="275"/>
      <c r="J4" s="275"/>
      <c r="K4" s="275"/>
      <c r="L4" s="275"/>
      <c r="M4" s="275"/>
      <c r="N4" s="275"/>
      <c r="O4" s="276"/>
      <c r="P4" s="55"/>
      <c r="Q4" s="41"/>
      <c r="Y4" s="53"/>
      <c r="Z4" s="53"/>
    </row>
    <row r="5" spans="1:26" ht="41.25" customHeight="1" thickBot="1" x14ac:dyDescent="0.25">
      <c r="A5" s="244" t="s">
        <v>67</v>
      </c>
      <c r="B5" s="245"/>
      <c r="C5" s="246"/>
      <c r="D5" s="246"/>
      <c r="E5" s="247"/>
      <c r="F5" s="263">
        <f>COUNTIF(A13:A95,"&lt;&gt;"&amp;"")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COUNTIFS(P13:P259,"&lt;&gt;"&amp;"",C13:C259,"&lt;&gt;'&amp;""ΑΚΥΡΩΣΗ")</f>
        <v>0</v>
      </c>
    </row>
    <row r="6" spans="1:26" ht="37.5" customHeight="1" thickBot="1" x14ac:dyDescent="0.25">
      <c r="A6" s="244" t="s">
        <v>624</v>
      </c>
      <c r="B6" s="245"/>
      <c r="C6" s="246"/>
      <c r="D6" s="246"/>
      <c r="E6" s="247"/>
      <c r="F6" s="248">
        <f>SUMIF(H13:H95,"&lt;&gt;"&amp;"")</f>
        <v>1.4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53" t="s">
        <v>65</v>
      </c>
      <c r="Z6" s="53">
        <f>COUNTIFS(Q13:Q259,"&lt;&gt;"&amp;"",C13:C259,"&lt;&gt;"&amp;"ΑΚΥΡΩΣΗ")</f>
        <v>0</v>
      </c>
    </row>
    <row r="7" spans="1:26" ht="37.5" customHeight="1" thickBot="1" x14ac:dyDescent="0.25">
      <c r="A7" s="244" t="s">
        <v>629</v>
      </c>
      <c r="B7" s="245"/>
      <c r="C7" s="246"/>
      <c r="D7" s="246"/>
      <c r="E7" s="247"/>
      <c r="F7" s="248">
        <f>SUMIF(K12:K94,"&lt;&gt;"&amp;"")</f>
        <v>5.2359999999999998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53"/>
      <c r="Z7" s="53"/>
    </row>
    <row r="8" spans="1:26" ht="50.25" customHeight="1" thickBot="1" x14ac:dyDescent="0.25">
      <c r="A8" s="244" t="s">
        <v>626</v>
      </c>
      <c r="B8" s="245"/>
      <c r="C8" s="245"/>
      <c r="D8" s="245"/>
      <c r="E8" s="262"/>
      <c r="F8" s="248">
        <f>SUMIF(C13:C95,"&lt;&gt;"&amp;"ΑΚΥΡΩΣΗ",H13:H95)</f>
        <v>1.4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53" t="s">
        <v>66</v>
      </c>
      <c r="Z8" s="53">
        <f>COUNTIFS(C13:C259,"&lt;&gt;"&amp;"",C13:C259,"&lt;&gt;"&amp;"ΑΚΥΡΩΣΗ")</f>
        <v>1</v>
      </c>
    </row>
    <row r="9" spans="1:26" ht="50.25" customHeight="1" thickBot="1" x14ac:dyDescent="0.25">
      <c r="A9" s="244" t="s">
        <v>632</v>
      </c>
      <c r="B9" s="245"/>
      <c r="C9" s="246"/>
      <c r="D9" s="246"/>
      <c r="E9" s="247"/>
      <c r="F9" s="248">
        <f>SUMIF(C13:C95,"&lt;&gt;"&amp;"ΑΚΥΡΩΣΗ",K13:K95)</f>
        <v>5.2359999999999998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53"/>
      <c r="Z9" s="53"/>
    </row>
    <row r="10" spans="1:26" ht="54" customHeight="1" thickBot="1" x14ac:dyDescent="0.25">
      <c r="A10" s="259" t="s">
        <v>509</v>
      </c>
      <c r="B10" s="260"/>
      <c r="C10" s="260"/>
      <c r="D10" s="260"/>
      <c r="E10" s="261"/>
      <c r="F10" s="274" t="s">
        <v>741</v>
      </c>
      <c r="G10" s="275"/>
      <c r="H10" s="275"/>
      <c r="I10" s="275"/>
      <c r="J10" s="275"/>
      <c r="K10" s="275"/>
      <c r="L10" s="275"/>
      <c r="M10" s="275"/>
      <c r="N10" s="275"/>
      <c r="O10" s="276"/>
      <c r="P10" s="41"/>
      <c r="Q10" s="41"/>
      <c r="Y10" s="54" t="s">
        <v>68</v>
      </c>
      <c r="Z10" s="54">
        <f>SUMIFS(H13:H259,M13:M259,"&lt;&gt;"&amp;"",C13:C259,"&lt;&gt;"&amp;"ΑΚΥΡΩΣΗ")</f>
        <v>0</v>
      </c>
    </row>
    <row r="11" spans="1:26" ht="26.25" thickBot="1" x14ac:dyDescent="0.25">
      <c r="Y11" s="54" t="s">
        <v>69</v>
      </c>
      <c r="Z11" s="53">
        <f>SUMIFS(H13:H259,P13:P259,"&lt;&gt;"&amp;"",C13:C259,"&lt;&gt;"&amp;"ΑΚΥΡΩΣΗ")</f>
        <v>0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670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4" t="s">
        <v>70</v>
      </c>
      <c r="Z12" s="53">
        <f>SUMIFS(H13:H259,Q13:Q259,"&lt;&gt;"&amp;"",C13:C259,"&lt;&gt;"&amp;"ΑΚΥΡΩΣΗ")</f>
        <v>0</v>
      </c>
    </row>
    <row r="13" spans="1:26" ht="88.5" customHeight="1" thickBot="1" x14ac:dyDescent="0.25">
      <c r="A13" s="139">
        <v>1</v>
      </c>
      <c r="B13" s="94" t="s">
        <v>38</v>
      </c>
      <c r="C13" s="141" t="s">
        <v>722</v>
      </c>
      <c r="D13" s="141" t="s">
        <v>575</v>
      </c>
      <c r="E13" s="141" t="s">
        <v>502</v>
      </c>
      <c r="F13" s="139">
        <v>4970</v>
      </c>
      <c r="G13" s="142" t="s">
        <v>773</v>
      </c>
      <c r="H13" s="136">
        <v>1.4</v>
      </c>
      <c r="I13" s="141" t="s">
        <v>731</v>
      </c>
      <c r="J13" s="141" t="s">
        <v>732</v>
      </c>
      <c r="K13" s="139">
        <v>5.2359999999999998</v>
      </c>
      <c r="L13" s="141" t="s">
        <v>733</v>
      </c>
      <c r="M13" s="140"/>
      <c r="N13" s="139"/>
      <c r="O13" s="139"/>
      <c r="P13" s="139"/>
      <c r="Q13" s="139"/>
      <c r="R13" s="139"/>
      <c r="S13" s="143"/>
      <c r="T13" s="139"/>
      <c r="U13" s="139"/>
      <c r="V13" s="139"/>
      <c r="W13" s="139"/>
      <c r="X13" s="139"/>
      <c r="Y13" s="61" t="s">
        <v>78</v>
      </c>
      <c r="Z13" s="53">
        <f>SUMIFS(H13:H259,R13:R259,"&lt;&gt;"&amp;"",C13:C259,"&lt;&gt;"&amp;"ΑΚΥΡΩΣΗ")</f>
        <v>0</v>
      </c>
    </row>
  </sheetData>
  <mergeCells count="18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7:E7"/>
    <mergeCell ref="F7:O7"/>
    <mergeCell ref="A8:E8"/>
    <mergeCell ref="F8:O8"/>
    <mergeCell ref="A9:E9"/>
    <mergeCell ref="F9:O9"/>
    <mergeCell ref="A10:E10"/>
    <mergeCell ref="F10:O10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"/>
  <sheetViews>
    <sheetView zoomScale="80" zoomScaleNormal="80" zoomScaleSheetLayoutView="80" workbookViewId="0">
      <pane ySplit="10" topLeftCell="A11" activePane="bottomLeft" state="frozen"/>
      <selection pane="bottomLeft" activeCell="E16" sqref="E16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7.28515625" style="3" customWidth="1"/>
    <col min="10" max="10" width="17.710937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2" width="9.140625" style="3"/>
    <col min="23" max="23" width="14.7109375" style="3" customWidth="1"/>
    <col min="24" max="24" width="12.7109375" style="3" customWidth="1"/>
    <col min="25" max="25" width="0.140625" style="3" hidden="1" customWidth="1"/>
    <col min="26" max="26" width="0.42578125" style="3" hidden="1" customWidth="1"/>
    <col min="27" max="16384" width="9.140625" style="3"/>
  </cols>
  <sheetData>
    <row r="1" spans="1:26" ht="55.5" customHeight="1" thickBot="1" x14ac:dyDescent="0.25">
      <c r="A1" s="255" t="s">
        <v>494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53" t="s">
        <v>62</v>
      </c>
      <c r="Z1" s="53">
        <f>COUNTIF(A13:A127,"&lt;&gt;"&amp;"")</f>
        <v>1</v>
      </c>
    </row>
    <row r="2" spans="1:26" ht="33" customHeight="1" thickBot="1" x14ac:dyDescent="0.25">
      <c r="A2" s="255" t="s">
        <v>43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55"/>
      <c r="Q2" s="41"/>
      <c r="Y2" s="53" t="s">
        <v>63</v>
      </c>
      <c r="Z2" s="53">
        <f>COUNTIFS(M13:M241,"&lt;&gt;"&amp;"",C13:C241,"&lt;&gt;"&amp;"ΑΚΥΡΩΣΗ")</f>
        <v>1</v>
      </c>
    </row>
    <row r="3" spans="1:26" ht="33" customHeight="1" thickBot="1" x14ac:dyDescent="0.25">
      <c r="A3" s="244" t="s">
        <v>508</v>
      </c>
      <c r="B3" s="245"/>
      <c r="C3" s="246"/>
      <c r="D3" s="246"/>
      <c r="E3" s="247"/>
      <c r="F3" s="248" t="s">
        <v>734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44" t="s">
        <v>507</v>
      </c>
      <c r="B4" s="245"/>
      <c r="C4" s="246"/>
      <c r="D4" s="246"/>
      <c r="E4" s="247"/>
      <c r="F4" s="248">
        <v>37</v>
      </c>
      <c r="G4" s="249"/>
      <c r="H4" s="249"/>
      <c r="I4" s="249"/>
      <c r="J4" s="249"/>
      <c r="K4" s="249"/>
      <c r="L4" s="249"/>
      <c r="M4" s="249"/>
      <c r="N4" s="249"/>
      <c r="O4" s="250"/>
      <c r="P4" s="55"/>
      <c r="Q4" s="41"/>
      <c r="Y4" s="53"/>
      <c r="Z4" s="53"/>
    </row>
    <row r="5" spans="1:26" ht="41.25" customHeight="1" thickBot="1" x14ac:dyDescent="0.25">
      <c r="A5" s="244" t="s">
        <v>67</v>
      </c>
      <c r="B5" s="245"/>
      <c r="C5" s="246"/>
      <c r="D5" s="246"/>
      <c r="E5" s="247"/>
      <c r="F5" s="263">
        <f>COUNTIF(A13:A77,"&lt;&gt;"&amp;"")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COUNTIFS(P13:P241,"&lt;&gt;"&amp;"",C13:C241,"&lt;&gt;'&amp;""ΑΚΥΡΩΣΗ")</f>
        <v>0</v>
      </c>
    </row>
    <row r="6" spans="1:26" ht="37.5" customHeight="1" thickBot="1" x14ac:dyDescent="0.25">
      <c r="A6" s="244" t="s">
        <v>624</v>
      </c>
      <c r="B6" s="245"/>
      <c r="C6" s="246"/>
      <c r="D6" s="246"/>
      <c r="E6" s="247"/>
      <c r="F6" s="248">
        <f>SUMIF(H13:H77,"&lt;&gt;"&amp;"")</f>
        <v>12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115" t="s">
        <v>65</v>
      </c>
      <c r="Z6" s="53">
        <f>COUNTIFS(Q13:Q241,"&lt;&gt;"&amp;"",C13:C241,"&lt;&gt;"&amp;"ΑΚΥΡΩΣΗ")</f>
        <v>0</v>
      </c>
    </row>
    <row r="7" spans="1:26" ht="37.5" customHeight="1" thickBot="1" x14ac:dyDescent="0.25">
      <c r="A7" s="244" t="s">
        <v>625</v>
      </c>
      <c r="B7" s="245"/>
      <c r="C7" s="246"/>
      <c r="D7" s="246"/>
      <c r="E7" s="247"/>
      <c r="F7" s="248">
        <f>SUMIF(K13:K77,"&lt;&gt;"&amp;"")</f>
        <v>28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115" t="s">
        <v>640</v>
      </c>
      <c r="Z7" s="53">
        <f>COUNTIFS(R13:R241,"&lt;&gt;"&amp;"",C13:C241,"&lt;&gt;"&amp;"ΑΚΥΡΩΣΗ")</f>
        <v>0</v>
      </c>
    </row>
    <row r="8" spans="1:26" ht="50.25" customHeight="1" thickBot="1" x14ac:dyDescent="0.25">
      <c r="A8" s="244" t="s">
        <v>626</v>
      </c>
      <c r="B8" s="245"/>
      <c r="C8" s="245"/>
      <c r="D8" s="245"/>
      <c r="E8" s="262"/>
      <c r="F8" s="248">
        <f>SUMIF(C13:C77,"&lt;&gt;"&amp;"ΑΚΥΡΩΣΗ",H13:H77)</f>
        <v>12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115" t="s">
        <v>66</v>
      </c>
      <c r="Z8" s="53">
        <f>COUNTIFS(C13:C241,"&lt;&gt;"&amp;"",C13:C241,"&lt;&gt;"&amp;"ΑΚΥΡΩΣΗ")</f>
        <v>1</v>
      </c>
    </row>
    <row r="9" spans="1:26" ht="50.25" customHeight="1" thickBot="1" x14ac:dyDescent="0.25">
      <c r="A9" s="244" t="s">
        <v>627</v>
      </c>
      <c r="B9" s="245"/>
      <c r="C9" s="246"/>
      <c r="D9" s="246"/>
      <c r="E9" s="247"/>
      <c r="F9" s="248">
        <f>SUMIF(C13:C77,"&lt;&gt;"&amp;"ΑΚΥΡΩΣΗ",K13:K77)</f>
        <v>28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115" t="s">
        <v>641</v>
      </c>
      <c r="Z9" s="53">
        <f>COUNTIFS(S13:S241,"&lt;&gt;"&amp;"",C13:C241,"&lt;&gt;"&amp;"ΑΚΥΡΩΣΗ")</f>
        <v>0</v>
      </c>
    </row>
    <row r="10" spans="1:26" ht="54" customHeight="1" thickBot="1" x14ac:dyDescent="0.25">
      <c r="A10" s="259" t="s">
        <v>509</v>
      </c>
      <c r="B10" s="260"/>
      <c r="C10" s="260"/>
      <c r="D10" s="260"/>
      <c r="E10" s="261"/>
      <c r="F10" s="248">
        <f>F4-Z11</f>
        <v>37</v>
      </c>
      <c r="G10" s="249"/>
      <c r="H10" s="249"/>
      <c r="I10" s="249"/>
      <c r="J10" s="249"/>
      <c r="K10" s="249"/>
      <c r="L10" s="249"/>
      <c r="M10" s="249"/>
      <c r="N10" s="249"/>
      <c r="O10" s="250"/>
      <c r="P10" s="41"/>
      <c r="Q10" s="41"/>
      <c r="Y10" s="53" t="s">
        <v>68</v>
      </c>
      <c r="Z10" s="122">
        <f>SUMIFS(H13:H241,M13:M241,"&lt;&gt;"&amp;"",C13:C241,"&lt;&gt;"&amp;"ΑΚΥΡΩΣΗ")</f>
        <v>12</v>
      </c>
    </row>
    <row r="11" spans="1:26" ht="13.5" thickBot="1" x14ac:dyDescent="0.25">
      <c r="Y11" s="53" t="s">
        <v>69</v>
      </c>
      <c r="Z11" s="121">
        <f>SUMIFS(H13:H241,P13:P241,"&lt;&gt;"&amp;"",C13:C241,"&lt;&gt;"&amp;"ΑΚΥΡΩΣΗ")</f>
        <v>0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670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3" t="s">
        <v>70</v>
      </c>
      <c r="Z12" s="53">
        <f>SUMIFS(H13:H241,Q13:Q241,"&lt;&gt;"&amp;"",C13:C241,"&lt;&gt;"&amp;"ΑΚΥΡΩΣΗ")</f>
        <v>0</v>
      </c>
    </row>
    <row r="13" spans="1:26" ht="72" customHeight="1" thickBot="1" x14ac:dyDescent="0.25">
      <c r="A13" s="151">
        <v>1</v>
      </c>
      <c r="B13" s="155" t="s">
        <v>43</v>
      </c>
      <c r="C13" s="127" t="s">
        <v>735</v>
      </c>
      <c r="D13" s="152" t="s">
        <v>603</v>
      </c>
      <c r="E13" s="152" t="s">
        <v>502</v>
      </c>
      <c r="F13" s="95">
        <v>329</v>
      </c>
      <c r="G13" s="153" t="s">
        <v>736</v>
      </c>
      <c r="H13" s="93">
        <v>12</v>
      </c>
      <c r="I13" s="152" t="s">
        <v>738</v>
      </c>
      <c r="J13" s="152" t="s">
        <v>738</v>
      </c>
      <c r="K13" s="151">
        <v>28</v>
      </c>
      <c r="L13" s="152" t="s">
        <v>739</v>
      </c>
      <c r="M13" s="153" t="s">
        <v>613</v>
      </c>
      <c r="N13" s="152" t="s">
        <v>737</v>
      </c>
      <c r="O13" s="152" t="s">
        <v>737</v>
      </c>
      <c r="P13" s="152"/>
      <c r="Q13" s="151"/>
      <c r="R13" s="152"/>
      <c r="S13" s="154"/>
      <c r="T13" s="151"/>
      <c r="U13" s="151"/>
      <c r="V13" s="151"/>
      <c r="W13" s="154"/>
      <c r="X13" s="154"/>
      <c r="Y13" s="62" t="s">
        <v>78</v>
      </c>
      <c r="Z13" s="53">
        <f>SUMIFS(H13:H241,R13:R241,"&lt;&gt;"&amp;"",C13:C241,"&lt;&gt;"&amp;"ΑΚΥΡΩΣΗ")</f>
        <v>0</v>
      </c>
    </row>
  </sheetData>
  <mergeCells count="18">
    <mergeCell ref="A8:E8"/>
    <mergeCell ref="F8:O8"/>
    <mergeCell ref="A9:E9"/>
    <mergeCell ref="F9:O9"/>
    <mergeCell ref="A10:E10"/>
    <mergeCell ref="F10:O10"/>
    <mergeCell ref="A5:E5"/>
    <mergeCell ref="F5:O5"/>
    <mergeCell ref="A6:E6"/>
    <mergeCell ref="F6:O6"/>
    <mergeCell ref="A7:E7"/>
    <mergeCell ref="F7:O7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3" fitToHeight="0" orientation="landscape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G13" sqref="G13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55" t="s">
        <v>494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53" t="s">
        <v>62</v>
      </c>
      <c r="Z1" s="53">
        <f>COUNTIF(A13:A145,"&lt;&gt;"&amp;"")</f>
        <v>1</v>
      </c>
    </row>
    <row r="2" spans="1:26" ht="33" customHeight="1" thickBot="1" x14ac:dyDescent="0.25">
      <c r="A2" s="255" t="s">
        <v>6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55"/>
      <c r="Q2" s="41"/>
      <c r="Y2" s="53" t="s">
        <v>63</v>
      </c>
      <c r="Z2" s="53">
        <f>COUNTIFS(M13:M259,"&lt;&gt;"&amp;"",C13:C259,"&lt;&gt;"&amp;"ΑΚΥΡΩΣΗ")</f>
        <v>0</v>
      </c>
    </row>
    <row r="3" spans="1:26" ht="33" customHeight="1" thickBot="1" x14ac:dyDescent="0.25">
      <c r="A3" s="244" t="s">
        <v>508</v>
      </c>
      <c r="B3" s="245"/>
      <c r="C3" s="246"/>
      <c r="D3" s="246"/>
      <c r="E3" s="247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44" t="s">
        <v>507</v>
      </c>
      <c r="B4" s="245"/>
      <c r="C4" s="246"/>
      <c r="D4" s="246"/>
      <c r="E4" s="247"/>
      <c r="F4" s="274" t="s">
        <v>741</v>
      </c>
      <c r="G4" s="275"/>
      <c r="H4" s="275"/>
      <c r="I4" s="275"/>
      <c r="J4" s="275"/>
      <c r="K4" s="275"/>
      <c r="L4" s="275"/>
      <c r="M4" s="275"/>
      <c r="N4" s="275"/>
      <c r="O4" s="276"/>
      <c r="P4" s="55"/>
      <c r="Q4" s="41"/>
      <c r="Y4" s="53"/>
      <c r="Z4" s="53"/>
    </row>
    <row r="5" spans="1:26" ht="41.25" customHeight="1" thickBot="1" x14ac:dyDescent="0.25">
      <c r="A5" s="244" t="s">
        <v>67</v>
      </c>
      <c r="B5" s="245"/>
      <c r="C5" s="246"/>
      <c r="D5" s="246"/>
      <c r="E5" s="247"/>
      <c r="F5" s="263">
        <f>COUNTIF(A13:A95,"&lt;&gt;"&amp;"")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COUNTIFS(P13:P259,"&lt;&gt;"&amp;"",C13:C259,"&lt;&gt;'&amp;""ΑΚΥΡΩΣΗ")</f>
        <v>0</v>
      </c>
    </row>
    <row r="6" spans="1:26" ht="37.5" customHeight="1" thickBot="1" x14ac:dyDescent="0.25">
      <c r="A6" s="244" t="s">
        <v>624</v>
      </c>
      <c r="B6" s="245"/>
      <c r="C6" s="246"/>
      <c r="D6" s="246"/>
      <c r="E6" s="247"/>
      <c r="F6" s="248">
        <f>SUMIF(H13:H95,"&lt;&gt;"&amp;"")</f>
        <v>0.33400000000000002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53" t="s">
        <v>65</v>
      </c>
      <c r="Z6" s="53">
        <f>COUNTIFS(Q13:Q259,"&lt;&gt;"&amp;"",C13:C259,"&lt;&gt;"&amp;"ΑΚΥΡΩΣΗ")</f>
        <v>0</v>
      </c>
    </row>
    <row r="7" spans="1:26" ht="37.5" customHeight="1" thickBot="1" x14ac:dyDescent="0.25">
      <c r="A7" s="244" t="s">
        <v>629</v>
      </c>
      <c r="B7" s="245"/>
      <c r="C7" s="246"/>
      <c r="D7" s="246"/>
      <c r="E7" s="247"/>
      <c r="F7" s="248">
        <f>SUMIF(K12:K94,"&lt;&gt;"&amp;"")</f>
        <v>0.112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53"/>
      <c r="Z7" s="53"/>
    </row>
    <row r="8" spans="1:26" ht="50.25" customHeight="1" thickBot="1" x14ac:dyDescent="0.25">
      <c r="A8" s="244" t="s">
        <v>626</v>
      </c>
      <c r="B8" s="245"/>
      <c r="C8" s="245"/>
      <c r="D8" s="245"/>
      <c r="E8" s="262"/>
      <c r="F8" s="248">
        <f>SUMIF(C13:C95,"&lt;&gt;"&amp;"ΑΚΥΡΩΣΗ",H13:H95)</f>
        <v>0.33400000000000002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53" t="s">
        <v>66</v>
      </c>
      <c r="Z8" s="53">
        <f>COUNTIFS(C13:C259,"&lt;&gt;"&amp;"",C13:C259,"&lt;&gt;"&amp;"ΑΚΥΡΩΣΗ")</f>
        <v>1</v>
      </c>
    </row>
    <row r="9" spans="1:26" ht="50.25" customHeight="1" thickBot="1" x14ac:dyDescent="0.25">
      <c r="A9" s="244" t="s">
        <v>632</v>
      </c>
      <c r="B9" s="245"/>
      <c r="C9" s="246"/>
      <c r="D9" s="246"/>
      <c r="E9" s="247"/>
      <c r="F9" s="248">
        <f>SUMIF(C13:C95,"&lt;&gt;"&amp;"ΑΚΥΡΩΣΗ",K13:K95)</f>
        <v>0.112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53"/>
      <c r="Z9" s="53"/>
    </row>
    <row r="10" spans="1:26" ht="54" customHeight="1" thickBot="1" x14ac:dyDescent="0.25">
      <c r="A10" s="259" t="s">
        <v>509</v>
      </c>
      <c r="B10" s="260"/>
      <c r="C10" s="260"/>
      <c r="D10" s="260"/>
      <c r="E10" s="261"/>
      <c r="F10" s="274" t="s">
        <v>741</v>
      </c>
      <c r="G10" s="275"/>
      <c r="H10" s="275"/>
      <c r="I10" s="275"/>
      <c r="J10" s="275"/>
      <c r="K10" s="275"/>
      <c r="L10" s="275"/>
      <c r="M10" s="275"/>
      <c r="N10" s="275"/>
      <c r="O10" s="276"/>
      <c r="P10" s="41"/>
      <c r="Q10" s="41"/>
      <c r="Y10" s="54" t="s">
        <v>68</v>
      </c>
      <c r="Z10" s="54">
        <f>SUMIFS(H13:H259,M13:M259,"&lt;&gt;"&amp;"",C13:C259,"&lt;&gt;"&amp;"ΑΚΥΡΩΣΗ")</f>
        <v>0</v>
      </c>
    </row>
    <row r="11" spans="1:26" ht="26.25" thickBot="1" x14ac:dyDescent="0.25">
      <c r="Y11" s="54" t="s">
        <v>69</v>
      </c>
      <c r="Z11" s="53">
        <f>SUMIFS(H13:H259,P13:P259,"&lt;&gt;"&amp;"",C13:C259,"&lt;&gt;"&amp;"ΑΚΥΡΩΣΗ")</f>
        <v>0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670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4" t="s">
        <v>70</v>
      </c>
      <c r="Z12" s="53">
        <f>SUMIFS(H13:H259,Q13:Q259,"&lt;&gt;"&amp;"",C13:C259,"&lt;&gt;"&amp;"ΑΚΥΡΩΣΗ")</f>
        <v>0</v>
      </c>
    </row>
    <row r="13" spans="1:26" ht="88.5" customHeight="1" thickBot="1" x14ac:dyDescent="0.25">
      <c r="A13" s="157">
        <v>1</v>
      </c>
      <c r="B13" s="94" t="s">
        <v>6</v>
      </c>
      <c r="C13" s="159" t="s">
        <v>722</v>
      </c>
      <c r="D13" s="159" t="s">
        <v>575</v>
      </c>
      <c r="E13" s="159" t="s">
        <v>502</v>
      </c>
      <c r="F13" s="157">
        <v>516</v>
      </c>
      <c r="G13" s="160" t="s">
        <v>774</v>
      </c>
      <c r="H13" s="168">
        <v>0.33400000000000002</v>
      </c>
      <c r="I13" s="159" t="s">
        <v>753</v>
      </c>
      <c r="J13" s="159" t="s">
        <v>754</v>
      </c>
      <c r="K13" s="157">
        <v>0.112</v>
      </c>
      <c r="L13" s="159" t="s">
        <v>755</v>
      </c>
      <c r="M13" s="158"/>
      <c r="N13" s="157"/>
      <c r="O13" s="157"/>
      <c r="P13" s="157"/>
      <c r="Q13" s="157"/>
      <c r="R13" s="157"/>
      <c r="S13" s="161"/>
      <c r="T13" s="157"/>
      <c r="U13" s="157"/>
      <c r="V13" s="157"/>
      <c r="W13" s="157"/>
      <c r="X13" s="157"/>
      <c r="Y13" s="61" t="s">
        <v>78</v>
      </c>
      <c r="Z13" s="53">
        <f>SUMIFS(H13:H259,R13:R259,"&lt;&gt;"&amp;"",C13:C259,"&lt;&gt;"&amp;"ΑΚΥΡΩΣΗ")</f>
        <v>0</v>
      </c>
    </row>
  </sheetData>
  <mergeCells count="18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7:E7"/>
    <mergeCell ref="F7:O7"/>
    <mergeCell ref="A8:E8"/>
    <mergeCell ref="F8:O8"/>
    <mergeCell ref="A9:E9"/>
    <mergeCell ref="F9:O9"/>
    <mergeCell ref="A10:E10"/>
    <mergeCell ref="F10:O10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J20" sqref="J20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7.570312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55" t="s">
        <v>494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53" t="s">
        <v>62</v>
      </c>
      <c r="Z1" s="53">
        <f>COUNTIF(A13:A145,"&lt;&gt;"&amp;"")</f>
        <v>1</v>
      </c>
    </row>
    <row r="2" spans="1:26" ht="33" customHeight="1" thickBot="1" x14ac:dyDescent="0.25">
      <c r="A2" s="255" t="s">
        <v>10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55"/>
      <c r="Q2" s="41"/>
      <c r="Y2" s="53" t="s">
        <v>63</v>
      </c>
      <c r="Z2" s="53">
        <f>COUNTIFS(M13:M259,"&lt;&gt;"&amp;"",C13:C259,"&lt;&gt;"&amp;"ΑΚΥΡΩΣΗ")</f>
        <v>0</v>
      </c>
    </row>
    <row r="3" spans="1:26" ht="33" customHeight="1" thickBot="1" x14ac:dyDescent="0.25">
      <c r="A3" s="244" t="s">
        <v>508</v>
      </c>
      <c r="B3" s="245"/>
      <c r="C3" s="246"/>
      <c r="D3" s="246"/>
      <c r="E3" s="247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44" t="s">
        <v>507</v>
      </c>
      <c r="B4" s="245"/>
      <c r="C4" s="246"/>
      <c r="D4" s="246"/>
      <c r="E4" s="247"/>
      <c r="F4" s="274" t="s">
        <v>741</v>
      </c>
      <c r="G4" s="275"/>
      <c r="H4" s="275"/>
      <c r="I4" s="275"/>
      <c r="J4" s="275"/>
      <c r="K4" s="275"/>
      <c r="L4" s="275"/>
      <c r="M4" s="275"/>
      <c r="N4" s="275"/>
      <c r="O4" s="276"/>
      <c r="P4" s="55"/>
      <c r="Q4" s="41"/>
      <c r="Y4" s="53"/>
      <c r="Z4" s="53"/>
    </row>
    <row r="5" spans="1:26" ht="41.25" customHeight="1" thickBot="1" x14ac:dyDescent="0.25">
      <c r="A5" s="244" t="s">
        <v>67</v>
      </c>
      <c r="B5" s="245"/>
      <c r="C5" s="246"/>
      <c r="D5" s="246"/>
      <c r="E5" s="247"/>
      <c r="F5" s="263">
        <f>COUNTIF(A13:A95,"&lt;&gt;"&amp;"")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COUNTIFS(P13:P259,"&lt;&gt;"&amp;"",C13:C259,"&lt;&gt;'&amp;""ΑΚΥΡΩΣΗ")</f>
        <v>0</v>
      </c>
    </row>
    <row r="6" spans="1:26" ht="37.5" customHeight="1" thickBot="1" x14ac:dyDescent="0.25">
      <c r="A6" s="244" t="s">
        <v>624</v>
      </c>
      <c r="B6" s="245"/>
      <c r="C6" s="246"/>
      <c r="D6" s="246"/>
      <c r="E6" s="247"/>
      <c r="F6" s="248">
        <f>SUMIF(H13:H95,"&lt;&gt;"&amp;"")</f>
        <v>8.4000000000000005E-2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53" t="s">
        <v>65</v>
      </c>
      <c r="Z6" s="53">
        <f>COUNTIFS(Q13:Q259,"&lt;&gt;"&amp;"",C13:C259,"&lt;&gt;"&amp;"ΑΚΥΡΩΣΗ")</f>
        <v>0</v>
      </c>
    </row>
    <row r="7" spans="1:26" ht="37.5" customHeight="1" thickBot="1" x14ac:dyDescent="0.25">
      <c r="A7" s="244" t="s">
        <v>629</v>
      </c>
      <c r="B7" s="245"/>
      <c r="C7" s="246"/>
      <c r="D7" s="246"/>
      <c r="E7" s="247"/>
      <c r="F7" s="248">
        <f>SUMIF(K12:K94,"&lt;&gt;"&amp;"")</f>
        <v>0.28000000000000003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53"/>
      <c r="Z7" s="53"/>
    </row>
    <row r="8" spans="1:26" ht="50.25" customHeight="1" thickBot="1" x14ac:dyDescent="0.25">
      <c r="A8" s="244" t="s">
        <v>626</v>
      </c>
      <c r="B8" s="245"/>
      <c r="C8" s="245"/>
      <c r="D8" s="245"/>
      <c r="E8" s="262"/>
      <c r="F8" s="248">
        <f>SUMIF(C13:C95,"&lt;&gt;"&amp;"ΑΚΥΡΩΣΗ",H13:H95)</f>
        <v>8.4000000000000005E-2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53" t="s">
        <v>66</v>
      </c>
      <c r="Z8" s="53">
        <f>COUNTIFS(C13:C259,"&lt;&gt;"&amp;"",C13:C259,"&lt;&gt;"&amp;"ΑΚΥΡΩΣΗ")</f>
        <v>1</v>
      </c>
    </row>
    <row r="9" spans="1:26" ht="50.25" customHeight="1" thickBot="1" x14ac:dyDescent="0.25">
      <c r="A9" s="244" t="s">
        <v>632</v>
      </c>
      <c r="B9" s="245"/>
      <c r="C9" s="246"/>
      <c r="D9" s="246"/>
      <c r="E9" s="247"/>
      <c r="F9" s="248">
        <f>SUMIF(C13:C95,"&lt;&gt;"&amp;"ΑΚΥΡΩΣΗ",K13:K95)</f>
        <v>0.28000000000000003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53"/>
      <c r="Z9" s="53"/>
    </row>
    <row r="10" spans="1:26" ht="54" customHeight="1" thickBot="1" x14ac:dyDescent="0.25">
      <c r="A10" s="259" t="s">
        <v>509</v>
      </c>
      <c r="B10" s="260"/>
      <c r="C10" s="260"/>
      <c r="D10" s="260"/>
      <c r="E10" s="261"/>
      <c r="F10" s="274" t="s">
        <v>741</v>
      </c>
      <c r="G10" s="275"/>
      <c r="H10" s="275"/>
      <c r="I10" s="275"/>
      <c r="J10" s="275"/>
      <c r="K10" s="275"/>
      <c r="L10" s="275"/>
      <c r="M10" s="275"/>
      <c r="N10" s="275"/>
      <c r="O10" s="276"/>
      <c r="P10" s="41"/>
      <c r="Q10" s="41"/>
      <c r="Y10" s="54" t="s">
        <v>68</v>
      </c>
      <c r="Z10" s="54">
        <f>SUMIFS(H13:H259,M13:M259,"&lt;&gt;"&amp;"",C13:C259,"&lt;&gt;"&amp;"ΑΚΥΡΩΣΗ")</f>
        <v>0</v>
      </c>
    </row>
    <row r="11" spans="1:26" ht="26.25" thickBot="1" x14ac:dyDescent="0.25">
      <c r="Y11" s="54" t="s">
        <v>69</v>
      </c>
      <c r="Z11" s="53">
        <f>SUMIFS(H13:H259,P13:P259,"&lt;&gt;"&amp;"",C13:C259,"&lt;&gt;"&amp;"ΑΚΥΡΩΣΗ")</f>
        <v>0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670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4" t="s">
        <v>70</v>
      </c>
      <c r="Z12" s="53">
        <f>SUMIFS(H13:H259,Q13:Q259,"&lt;&gt;"&amp;"",C13:C259,"&lt;&gt;"&amp;"ΑΚΥΡΩΣΗ")</f>
        <v>0</v>
      </c>
    </row>
    <row r="13" spans="1:26" ht="88.5" customHeight="1" thickBot="1" x14ac:dyDescent="0.25">
      <c r="A13" s="157">
        <v>1</v>
      </c>
      <c r="B13" s="94" t="s">
        <v>6</v>
      </c>
      <c r="C13" s="159" t="s">
        <v>722</v>
      </c>
      <c r="D13" s="159" t="s">
        <v>575</v>
      </c>
      <c r="E13" s="159" t="s">
        <v>502</v>
      </c>
      <c r="F13" s="157">
        <v>515</v>
      </c>
      <c r="G13" s="160" t="s">
        <v>774</v>
      </c>
      <c r="H13" s="168">
        <v>8.4000000000000005E-2</v>
      </c>
      <c r="I13" s="159" t="s">
        <v>756</v>
      </c>
      <c r="J13" s="159" t="s">
        <v>757</v>
      </c>
      <c r="K13" s="157">
        <v>0.28000000000000003</v>
      </c>
      <c r="L13" s="159" t="s">
        <v>758</v>
      </c>
      <c r="M13" s="158"/>
      <c r="N13" s="157"/>
      <c r="O13" s="157"/>
      <c r="P13" s="157"/>
      <c r="Q13" s="157"/>
      <c r="R13" s="157"/>
      <c r="S13" s="161"/>
      <c r="T13" s="157"/>
      <c r="U13" s="157"/>
      <c r="V13" s="157"/>
      <c r="W13" s="157"/>
      <c r="X13" s="157"/>
      <c r="Y13" s="61" t="s">
        <v>78</v>
      </c>
      <c r="Z13" s="53">
        <f>SUMIFS(H13:H259,R13:R259,"&lt;&gt;"&amp;"",C13:C259,"&lt;&gt;"&amp;"ΑΚΥΡΩΣΗ")</f>
        <v>0</v>
      </c>
    </row>
  </sheetData>
  <mergeCells count="18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7:E7"/>
    <mergeCell ref="F7:O7"/>
    <mergeCell ref="A8:E8"/>
    <mergeCell ref="F8:O8"/>
    <mergeCell ref="A9:E9"/>
    <mergeCell ref="F9:O9"/>
    <mergeCell ref="A10:E10"/>
    <mergeCell ref="F10:O10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"/>
  <sheetViews>
    <sheetView zoomScale="80" zoomScaleNormal="80" zoomScaleSheetLayoutView="80" workbookViewId="0">
      <pane ySplit="10" topLeftCell="A12" activePane="bottomLeft" state="frozen"/>
      <selection pane="bottomLeft" activeCell="G15" sqref="G15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2" width="9.140625" style="3"/>
    <col min="23" max="23" width="10.42578125" style="3" customWidth="1"/>
    <col min="24" max="24" width="31.7109375" style="3" customWidth="1"/>
    <col min="25" max="25" width="1.140625" style="3" hidden="1" customWidth="1"/>
    <col min="26" max="26" width="0.140625" style="3" customWidth="1"/>
    <col min="27" max="16384" width="9.140625" style="3"/>
  </cols>
  <sheetData>
    <row r="1" spans="1:26" ht="55.5" customHeight="1" thickBot="1" x14ac:dyDescent="0.25">
      <c r="A1" s="255" t="s">
        <v>494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53" t="s">
        <v>62</v>
      </c>
      <c r="Z1" s="53">
        <f>COUNTIF(A13:A153,"&lt;&gt;"&amp;"")</f>
        <v>1</v>
      </c>
    </row>
    <row r="2" spans="1:26" ht="33" customHeight="1" thickBot="1" x14ac:dyDescent="0.25">
      <c r="A2" s="255" t="s">
        <v>14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55"/>
      <c r="Q2" s="41"/>
      <c r="Y2" s="53" t="s">
        <v>63</v>
      </c>
      <c r="Z2" s="53">
        <f>COUNTIFS(M13:M267,"&lt;&gt;"&amp;"",C13:C267,"&lt;&gt;"&amp;"ΑΚΥΡΩΣΗ")</f>
        <v>0</v>
      </c>
    </row>
    <row r="3" spans="1:26" ht="33" customHeight="1" thickBot="1" x14ac:dyDescent="0.25">
      <c r="A3" s="244" t="s">
        <v>508</v>
      </c>
      <c r="B3" s="245"/>
      <c r="C3" s="246"/>
      <c r="D3" s="246"/>
      <c r="E3" s="247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44" t="s">
        <v>507</v>
      </c>
      <c r="B4" s="245"/>
      <c r="C4" s="246"/>
      <c r="D4" s="246"/>
      <c r="E4" s="247"/>
      <c r="F4" s="248">
        <v>3.5</v>
      </c>
      <c r="G4" s="249"/>
      <c r="H4" s="249"/>
      <c r="I4" s="249"/>
      <c r="J4" s="249"/>
      <c r="K4" s="249"/>
      <c r="L4" s="249"/>
      <c r="M4" s="249"/>
      <c r="N4" s="249"/>
      <c r="O4" s="250"/>
      <c r="P4" s="55"/>
      <c r="Q4" s="41"/>
      <c r="Y4" s="53"/>
      <c r="Z4" s="53"/>
    </row>
    <row r="5" spans="1:26" ht="41.25" customHeight="1" thickBot="1" x14ac:dyDescent="0.25">
      <c r="A5" s="244" t="s">
        <v>67</v>
      </c>
      <c r="B5" s="245"/>
      <c r="C5" s="246"/>
      <c r="D5" s="246"/>
      <c r="E5" s="247"/>
      <c r="F5" s="263">
        <f>COUNTIF(A13:A103,"&lt;&gt;"&amp;"")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COUNTIFS(P13:P267,"&lt;&gt;"&amp;"",C13:C267,"&lt;&gt;'&amp;""ΑΚΥΡΩΣΗ")</f>
        <v>0</v>
      </c>
    </row>
    <row r="6" spans="1:26" ht="37.5" customHeight="1" thickBot="1" x14ac:dyDescent="0.25">
      <c r="A6" s="244" t="s">
        <v>624</v>
      </c>
      <c r="B6" s="245"/>
      <c r="C6" s="246"/>
      <c r="D6" s="246"/>
      <c r="E6" s="247"/>
      <c r="F6" s="248">
        <f>SUMIF(H13:H103,"&lt;&gt;"&amp;"")</f>
        <v>3.75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53" t="s">
        <v>65</v>
      </c>
      <c r="Z6" s="53">
        <f>COUNTIFS(Q13:Q267,"&lt;&gt;"&amp;"",C13:C267,"&lt;&gt;"&amp;"ΑΚΥΡΩΣΗ")</f>
        <v>0</v>
      </c>
    </row>
    <row r="7" spans="1:26" ht="37.5" customHeight="1" thickBot="1" x14ac:dyDescent="0.25">
      <c r="A7" s="244" t="s">
        <v>629</v>
      </c>
      <c r="B7" s="245"/>
      <c r="C7" s="246"/>
      <c r="D7" s="246"/>
      <c r="E7" s="247"/>
      <c r="F7" s="248">
        <f>SUMIF(K12:K94,"&lt;&gt;"&amp;"")</f>
        <v>7.5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53"/>
      <c r="Z7" s="53"/>
    </row>
    <row r="8" spans="1:26" ht="50.25" customHeight="1" thickBot="1" x14ac:dyDescent="0.25">
      <c r="A8" s="244" t="s">
        <v>626</v>
      </c>
      <c r="B8" s="245"/>
      <c r="C8" s="245"/>
      <c r="D8" s="245"/>
      <c r="E8" s="262"/>
      <c r="F8" s="248">
        <f>SUMIF(C13:C103,"&lt;&gt;"&amp;"ΑΚΥΡΩΣΗ",H13:H103)</f>
        <v>3.75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53" t="s">
        <v>66</v>
      </c>
      <c r="Z8" s="53">
        <f>COUNTIFS(C13:C267,"&lt;&gt;"&amp;"",C13:C267,"&lt;&gt;"&amp;"ΑΚΥΡΩΣΗ")</f>
        <v>1</v>
      </c>
    </row>
    <row r="9" spans="1:26" ht="50.25" customHeight="1" thickBot="1" x14ac:dyDescent="0.25">
      <c r="A9" s="244" t="s">
        <v>630</v>
      </c>
      <c r="B9" s="245"/>
      <c r="C9" s="245"/>
      <c r="D9" s="245"/>
      <c r="E9" s="262"/>
      <c r="F9" s="248">
        <f>SUMIF(C13:C95,"&lt;&gt;"&amp;"ΑΚΥΡΩΣΗ",K13:K95)</f>
        <v>7.5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53"/>
      <c r="Z9" s="53">
        <f>SUMIFS(G10:G264,P10:P264,"&lt;&gt;"&amp;"",B10:B264,"&lt;&gt;"&amp;"ΑΚΥΡΩΣΗ")</f>
        <v>0</v>
      </c>
    </row>
    <row r="10" spans="1:26" ht="54" customHeight="1" thickBot="1" x14ac:dyDescent="0.25">
      <c r="A10" s="259" t="s">
        <v>509</v>
      </c>
      <c r="B10" s="260"/>
      <c r="C10" s="260"/>
      <c r="D10" s="260"/>
      <c r="E10" s="261"/>
      <c r="F10" s="248">
        <f>F4-Z10</f>
        <v>3.5</v>
      </c>
      <c r="G10" s="249"/>
      <c r="H10" s="249"/>
      <c r="I10" s="249"/>
      <c r="J10" s="249"/>
      <c r="K10" s="249"/>
      <c r="L10" s="249"/>
      <c r="M10" s="249"/>
      <c r="N10" s="249"/>
      <c r="O10" s="250"/>
      <c r="P10" s="41"/>
      <c r="Q10" s="41"/>
      <c r="Y10" s="54" t="s">
        <v>68</v>
      </c>
      <c r="Z10" s="53">
        <f>SUMIFS(H13:H267,M13:M267,"&lt;&gt;"&amp;"",C13:C267,"&lt;&gt;"&amp;"ΑΚΥΡΩΣΗ")</f>
        <v>0</v>
      </c>
    </row>
    <row r="11" spans="1:26" ht="58.5" customHeight="1" thickBot="1" x14ac:dyDescent="0.25">
      <c r="Y11" s="54" t="s">
        <v>69</v>
      </c>
      <c r="Z11" s="53">
        <f>SUMIFS(H13:H267,P13:P267,"&lt;&gt;"&amp;"",C13:C267,"&lt;&gt;"&amp;"ΑΚΥΡΩΣΗ")</f>
        <v>0</v>
      </c>
    </row>
    <row r="12" spans="1:26" ht="139.5" customHeight="1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670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4" t="s">
        <v>70</v>
      </c>
      <c r="Z12" s="53">
        <f>SUMIFS(H13:H267,Q13:Q267,"&lt;&gt;"&amp;"",C13:C267,"&lt;&gt;"&amp;"ΑΚΥΡΩΣΗ")</f>
        <v>0</v>
      </c>
    </row>
    <row r="13" spans="1:26" ht="39" customHeight="1" thickBot="1" x14ac:dyDescent="0.25">
      <c r="A13" s="241">
        <v>1</v>
      </c>
      <c r="B13" s="253" t="s">
        <v>14</v>
      </c>
      <c r="C13" s="254" t="s">
        <v>722</v>
      </c>
      <c r="D13" s="254" t="s">
        <v>500</v>
      </c>
      <c r="E13" s="241" t="s">
        <v>502</v>
      </c>
      <c r="F13" s="241">
        <v>1705</v>
      </c>
      <c r="G13" s="252" t="s">
        <v>623</v>
      </c>
      <c r="H13" s="241">
        <v>3.75</v>
      </c>
      <c r="I13" s="241" t="s">
        <v>503</v>
      </c>
      <c r="J13" s="77" t="s">
        <v>504</v>
      </c>
      <c r="K13" s="63">
        <v>6</v>
      </c>
      <c r="L13" s="242" t="s">
        <v>506</v>
      </c>
      <c r="M13" s="252"/>
      <c r="N13" s="241"/>
      <c r="O13" s="241"/>
      <c r="P13" s="241"/>
      <c r="Q13" s="241"/>
      <c r="R13" s="241"/>
      <c r="S13" s="251"/>
      <c r="T13" s="241"/>
      <c r="U13" s="241"/>
      <c r="V13" s="241"/>
      <c r="W13" s="241"/>
      <c r="X13" s="241"/>
      <c r="Y13" s="61" t="s">
        <v>78</v>
      </c>
      <c r="Z13" s="53">
        <f>SUMIFS(H13:H267,R13:R267,"&lt;&gt;"&amp;"",C13:C267,"&lt;&gt;"&amp;"ΑΚΥΡΩΣΗ")</f>
        <v>0</v>
      </c>
    </row>
    <row r="14" spans="1:26" ht="39" customHeight="1" thickBot="1" x14ac:dyDescent="0.25">
      <c r="A14" s="241"/>
      <c r="B14" s="253"/>
      <c r="C14" s="241"/>
      <c r="D14" s="241"/>
      <c r="E14" s="241"/>
      <c r="F14" s="241"/>
      <c r="G14" s="252"/>
      <c r="H14" s="241"/>
      <c r="I14" s="241"/>
      <c r="J14" s="77" t="s">
        <v>505</v>
      </c>
      <c r="K14" s="63">
        <v>1.5</v>
      </c>
      <c r="L14" s="243"/>
      <c r="M14" s="252"/>
      <c r="N14" s="241"/>
      <c r="O14" s="241"/>
      <c r="P14" s="241"/>
      <c r="Q14" s="241"/>
      <c r="R14" s="241"/>
      <c r="S14" s="251"/>
      <c r="T14" s="241"/>
      <c r="U14" s="241"/>
      <c r="V14" s="241"/>
      <c r="W14" s="241"/>
      <c r="X14" s="241"/>
      <c r="Y14" s="62" t="s">
        <v>80</v>
      </c>
      <c r="Z14" s="53">
        <f>COUNTIFS(R13:R267,"&lt;&gt;"&amp;"",C13:C267,"&lt;&gt;"&amp;"ΑΚΥΡΩΣΗ")</f>
        <v>0</v>
      </c>
    </row>
  </sheetData>
  <mergeCells count="40">
    <mergeCell ref="F10:O10"/>
    <mergeCell ref="A1:O1"/>
    <mergeCell ref="A2:O2"/>
    <mergeCell ref="A10:E10"/>
    <mergeCell ref="A8:E8"/>
    <mergeCell ref="A6:E6"/>
    <mergeCell ref="A5:E5"/>
    <mergeCell ref="F5:O5"/>
    <mergeCell ref="F6:O6"/>
    <mergeCell ref="F8:O8"/>
    <mergeCell ref="A3:E3"/>
    <mergeCell ref="F3:O3"/>
    <mergeCell ref="A7:E7"/>
    <mergeCell ref="F7:O7"/>
    <mergeCell ref="A9:E9"/>
    <mergeCell ref="F9:O9"/>
    <mergeCell ref="G13:G14"/>
    <mergeCell ref="H13:H14"/>
    <mergeCell ref="I13:I14"/>
    <mergeCell ref="A13:A14"/>
    <mergeCell ref="B13:B14"/>
    <mergeCell ref="C13:C14"/>
    <mergeCell ref="D13:D14"/>
    <mergeCell ref="E13:E14"/>
    <mergeCell ref="V13:V14"/>
    <mergeCell ref="W13:W14"/>
    <mergeCell ref="X13:X14"/>
    <mergeCell ref="L13:L14"/>
    <mergeCell ref="A4:E4"/>
    <mergeCell ref="F4:O4"/>
    <mergeCell ref="Q13:Q14"/>
    <mergeCell ref="R13:R14"/>
    <mergeCell ref="S13:S14"/>
    <mergeCell ref="T13:T14"/>
    <mergeCell ref="U13:U14"/>
    <mergeCell ref="M13:M14"/>
    <mergeCell ref="N13:N14"/>
    <mergeCell ref="O13:O14"/>
    <mergeCell ref="P13:P14"/>
    <mergeCell ref="F13:F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"/>
  <sheetViews>
    <sheetView zoomScale="70" zoomScaleNormal="70" zoomScaleSheetLayoutView="80" workbookViewId="0">
      <pane ySplit="10" topLeftCell="A11" activePane="bottomLeft" state="frozen"/>
      <selection pane="bottomLeft" activeCell="C17" sqref="C17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7.28515625" style="3" customWidth="1"/>
    <col min="10" max="10" width="17.710937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2" width="9.140625" style="3"/>
    <col min="23" max="23" width="14.7109375" style="3" customWidth="1"/>
    <col min="24" max="24" width="12.7109375" style="3" customWidth="1"/>
    <col min="25" max="25" width="0.140625" style="3" hidden="1" customWidth="1"/>
    <col min="26" max="26" width="0.42578125" style="3" hidden="1" customWidth="1"/>
    <col min="27" max="16384" width="9.140625" style="3"/>
  </cols>
  <sheetData>
    <row r="1" spans="1:26" ht="55.5" customHeight="1" thickBot="1" x14ac:dyDescent="0.25">
      <c r="A1" s="255" t="s">
        <v>494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53" t="s">
        <v>62</v>
      </c>
      <c r="Z1" s="53">
        <f>COUNTIF(A13:A127,"&lt;&gt;"&amp;"")</f>
        <v>3</v>
      </c>
    </row>
    <row r="2" spans="1:26" ht="33" customHeight="1" thickBot="1" x14ac:dyDescent="0.25">
      <c r="A2" s="255" t="s">
        <v>43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55"/>
      <c r="Q2" s="41"/>
      <c r="Y2" s="53" t="s">
        <v>63</v>
      </c>
      <c r="Z2" s="53">
        <f>COUNTIFS(M13:M241,"&lt;&gt;"&amp;"",C13:C241,"&lt;&gt;"&amp;"ΑΚΥΡΩΣΗ")</f>
        <v>0</v>
      </c>
    </row>
    <row r="3" spans="1:26" ht="33" customHeight="1" thickBot="1" x14ac:dyDescent="0.25">
      <c r="A3" s="244" t="s">
        <v>508</v>
      </c>
      <c r="B3" s="245"/>
      <c r="C3" s="246"/>
      <c r="D3" s="246"/>
      <c r="E3" s="247"/>
      <c r="F3" s="248" t="s">
        <v>734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44" t="s">
        <v>507</v>
      </c>
      <c r="B4" s="245"/>
      <c r="C4" s="246"/>
      <c r="D4" s="246"/>
      <c r="E4" s="247"/>
      <c r="F4" s="248">
        <v>17.5</v>
      </c>
      <c r="G4" s="249"/>
      <c r="H4" s="249"/>
      <c r="I4" s="249"/>
      <c r="J4" s="249"/>
      <c r="K4" s="249"/>
      <c r="L4" s="249"/>
      <c r="M4" s="249"/>
      <c r="N4" s="249"/>
      <c r="O4" s="250"/>
      <c r="P4" s="55"/>
      <c r="Q4" s="41"/>
      <c r="Y4" s="53"/>
      <c r="Z4" s="53"/>
    </row>
    <row r="5" spans="1:26" ht="41.25" customHeight="1" thickBot="1" x14ac:dyDescent="0.25">
      <c r="A5" s="244" t="s">
        <v>67</v>
      </c>
      <c r="B5" s="245"/>
      <c r="C5" s="246"/>
      <c r="D5" s="246"/>
      <c r="E5" s="247"/>
      <c r="F5" s="263">
        <f>COUNTIF(A13:A77,"&lt;&gt;"&amp;"")</f>
        <v>3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COUNTIFS(P13:P241,"&lt;&gt;"&amp;"",C13:C241,"&lt;&gt;'&amp;""ΑΚΥΡΩΣΗ")</f>
        <v>0</v>
      </c>
    </row>
    <row r="6" spans="1:26" ht="37.5" customHeight="1" thickBot="1" x14ac:dyDescent="0.25">
      <c r="A6" s="244" t="s">
        <v>624</v>
      </c>
      <c r="B6" s="245"/>
      <c r="C6" s="246"/>
      <c r="D6" s="246"/>
      <c r="E6" s="247"/>
      <c r="F6" s="248">
        <f>SUMIF(H13:H77,"&lt;&gt;"&amp;"")</f>
        <v>8.6940000000000008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115" t="s">
        <v>65</v>
      </c>
      <c r="Z6" s="53">
        <f>COUNTIFS(Q13:Q241,"&lt;&gt;"&amp;"",C13:C241,"&lt;&gt;"&amp;"ΑΚΥΡΩΣΗ")</f>
        <v>0</v>
      </c>
    </row>
    <row r="7" spans="1:26" ht="37.5" customHeight="1" thickBot="1" x14ac:dyDescent="0.25">
      <c r="A7" s="244" t="s">
        <v>625</v>
      </c>
      <c r="B7" s="245"/>
      <c r="C7" s="246"/>
      <c r="D7" s="246"/>
      <c r="E7" s="247"/>
      <c r="F7" s="248">
        <f>SUMIF(K13:K77,"&lt;&gt;"&amp;"")</f>
        <v>13.782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115" t="s">
        <v>640</v>
      </c>
      <c r="Z7" s="53">
        <f>COUNTIFS(R13:R241,"&lt;&gt;"&amp;"",C13:C241,"&lt;&gt;"&amp;"ΑΚΥΡΩΣΗ")</f>
        <v>0</v>
      </c>
    </row>
    <row r="8" spans="1:26" ht="50.25" customHeight="1" thickBot="1" x14ac:dyDescent="0.25">
      <c r="A8" s="244" t="s">
        <v>626</v>
      </c>
      <c r="B8" s="245"/>
      <c r="C8" s="245"/>
      <c r="D8" s="245"/>
      <c r="E8" s="262"/>
      <c r="F8" s="248">
        <f>SUMIF(C13:C77,"&lt;&gt;"&amp;"ΑΚΥΡΩΣΗ",H13:H77)</f>
        <v>8.6940000000000008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115" t="s">
        <v>66</v>
      </c>
      <c r="Z8" s="53">
        <f>COUNTIFS(C13:C241,"&lt;&gt;"&amp;"",C13:C241,"&lt;&gt;"&amp;"ΑΚΥΡΩΣΗ")</f>
        <v>3</v>
      </c>
    </row>
    <row r="9" spans="1:26" ht="50.25" customHeight="1" thickBot="1" x14ac:dyDescent="0.25">
      <c r="A9" s="244" t="s">
        <v>627</v>
      </c>
      <c r="B9" s="245"/>
      <c r="C9" s="246"/>
      <c r="D9" s="246"/>
      <c r="E9" s="247"/>
      <c r="F9" s="248">
        <f>SUMIF(C13:C77,"&lt;&gt;"&amp;"ΑΚΥΡΩΣΗ",K13:K77)</f>
        <v>13.782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115" t="s">
        <v>641</v>
      </c>
      <c r="Z9" s="53">
        <f>COUNTIFS(S13:S241,"&lt;&gt;"&amp;"",C13:C241,"&lt;&gt;"&amp;"ΑΚΥΡΩΣΗ")</f>
        <v>0</v>
      </c>
    </row>
    <row r="10" spans="1:26" ht="54" customHeight="1" thickBot="1" x14ac:dyDescent="0.25">
      <c r="A10" s="259" t="s">
        <v>509</v>
      </c>
      <c r="B10" s="260"/>
      <c r="C10" s="260"/>
      <c r="D10" s="260"/>
      <c r="E10" s="261"/>
      <c r="F10" s="248">
        <f>F4-Z11</f>
        <v>17.5</v>
      </c>
      <c r="G10" s="249"/>
      <c r="H10" s="249"/>
      <c r="I10" s="249"/>
      <c r="J10" s="249"/>
      <c r="K10" s="249"/>
      <c r="L10" s="249"/>
      <c r="M10" s="249"/>
      <c r="N10" s="249"/>
      <c r="O10" s="250"/>
      <c r="P10" s="41"/>
      <c r="Q10" s="41"/>
      <c r="Y10" s="53" t="s">
        <v>68</v>
      </c>
      <c r="Z10" s="122">
        <f>SUMIFS(H13:H241,M13:M241,"&lt;&gt;"&amp;"",C13:C241,"&lt;&gt;"&amp;"ΑΚΥΡΩΣΗ")</f>
        <v>0</v>
      </c>
    </row>
    <row r="11" spans="1:26" ht="13.5" thickBot="1" x14ac:dyDescent="0.25">
      <c r="Y11" s="53" t="s">
        <v>69</v>
      </c>
      <c r="Z11" s="121">
        <f>SUMIFS(H13:H241,P13:P241,"&lt;&gt;"&amp;"",C13:C241,"&lt;&gt;"&amp;"ΑΚΥΡΩΣΗ")</f>
        <v>0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670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3" t="s">
        <v>70</v>
      </c>
      <c r="Z12" s="53">
        <f>SUMIFS(H13:H241,Q13:Q241,"&lt;&gt;"&amp;"",C13:C241,"&lt;&gt;"&amp;"ΑΚΥΡΩΣΗ")</f>
        <v>0</v>
      </c>
    </row>
    <row r="13" spans="1:26" ht="81.599999999999994" customHeight="1" thickBot="1" x14ac:dyDescent="0.25">
      <c r="A13" s="179">
        <v>1</v>
      </c>
      <c r="B13" s="283" t="s">
        <v>26</v>
      </c>
      <c r="C13" s="127" t="s">
        <v>786</v>
      </c>
      <c r="D13" s="180" t="s">
        <v>788</v>
      </c>
      <c r="E13" s="180" t="s">
        <v>502</v>
      </c>
      <c r="F13" s="95">
        <v>1177</v>
      </c>
      <c r="G13" s="181" t="s">
        <v>784</v>
      </c>
      <c r="H13" s="183">
        <v>3.7120000000000002</v>
      </c>
      <c r="I13" s="180" t="s">
        <v>792</v>
      </c>
      <c r="J13" s="180" t="s">
        <v>792</v>
      </c>
      <c r="K13" s="179">
        <v>5.8840000000000003</v>
      </c>
      <c r="L13" s="180" t="s">
        <v>791</v>
      </c>
      <c r="M13" s="181"/>
      <c r="N13" s="180"/>
      <c r="O13" s="180"/>
      <c r="P13" s="180"/>
      <c r="Q13" s="179"/>
      <c r="R13" s="180"/>
      <c r="S13" s="182"/>
      <c r="T13" s="179"/>
      <c r="U13" s="179"/>
      <c r="V13" s="179"/>
      <c r="W13" s="182"/>
      <c r="X13" s="182"/>
      <c r="Y13" s="62" t="s">
        <v>78</v>
      </c>
      <c r="Z13" s="53">
        <f>SUMIFS(H13:H241,R13:R241,"&lt;&gt;"&amp;"",C13:C241,"&lt;&gt;"&amp;"ΑΚΥΡΩΣΗ")</f>
        <v>0</v>
      </c>
    </row>
    <row r="14" spans="1:26" ht="64.5" thickBot="1" x14ac:dyDescent="0.25">
      <c r="A14" s="179">
        <v>2</v>
      </c>
      <c r="B14" s="287"/>
      <c r="C14" s="127" t="s">
        <v>786</v>
      </c>
      <c r="D14" s="180" t="s">
        <v>788</v>
      </c>
      <c r="E14" s="180" t="s">
        <v>502</v>
      </c>
      <c r="F14" s="95">
        <v>1178</v>
      </c>
      <c r="G14" s="181" t="s">
        <v>784</v>
      </c>
      <c r="H14" s="183">
        <v>3.8340000000000001</v>
      </c>
      <c r="I14" s="180" t="s">
        <v>789</v>
      </c>
      <c r="J14" s="180" t="s">
        <v>789</v>
      </c>
      <c r="K14" s="179">
        <v>6.0780000000000003</v>
      </c>
      <c r="L14" s="180" t="s">
        <v>787</v>
      </c>
      <c r="M14" s="181"/>
      <c r="N14" s="180"/>
      <c r="O14" s="180"/>
      <c r="P14" s="180"/>
      <c r="Q14" s="179"/>
      <c r="R14" s="180"/>
      <c r="S14" s="182"/>
      <c r="T14" s="179"/>
      <c r="U14" s="179"/>
      <c r="V14" s="179"/>
      <c r="W14" s="182"/>
      <c r="X14" s="182"/>
      <c r="Y14" s="62" t="s">
        <v>78</v>
      </c>
      <c r="Z14" s="53">
        <f>SUMIFS(H14:H242,R14:R242,"&lt;&gt;"&amp;"",C14:C242,"&lt;&gt;"&amp;"ΑΚΥΡΩΣΗ")</f>
        <v>0</v>
      </c>
    </row>
    <row r="15" spans="1:26" ht="64.5" thickBot="1" x14ac:dyDescent="0.25">
      <c r="A15" s="179">
        <v>3</v>
      </c>
      <c r="B15" s="284"/>
      <c r="C15" s="127" t="s">
        <v>786</v>
      </c>
      <c r="D15" s="180" t="s">
        <v>788</v>
      </c>
      <c r="E15" s="180" t="s">
        <v>502</v>
      </c>
      <c r="F15" s="95">
        <v>1179</v>
      </c>
      <c r="G15" s="181" t="s">
        <v>784</v>
      </c>
      <c r="H15" s="183">
        <v>1.1479999999999999</v>
      </c>
      <c r="I15" s="180" t="s">
        <v>790</v>
      </c>
      <c r="J15" s="180" t="s">
        <v>790</v>
      </c>
      <c r="K15" s="179">
        <v>1.82</v>
      </c>
      <c r="L15" s="180" t="s">
        <v>785</v>
      </c>
      <c r="M15" s="181"/>
      <c r="N15" s="180"/>
      <c r="O15" s="180"/>
      <c r="P15" s="180"/>
      <c r="Q15" s="179"/>
      <c r="R15" s="180"/>
      <c r="S15" s="182"/>
      <c r="T15" s="179"/>
      <c r="U15" s="179"/>
      <c r="V15" s="179"/>
      <c r="W15" s="182"/>
      <c r="X15" s="182"/>
      <c r="Y15" s="62" t="s">
        <v>78</v>
      </c>
      <c r="Z15" s="53">
        <f>SUMIFS(H15:H243,R15:R243,"&lt;&gt;"&amp;"",C15:C243,"&lt;&gt;"&amp;"ΑΚΥΡΩΣΗ")</f>
        <v>0</v>
      </c>
    </row>
  </sheetData>
  <mergeCells count="19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7:E7"/>
    <mergeCell ref="F7:O7"/>
    <mergeCell ref="B13:B15"/>
    <mergeCell ref="A8:E8"/>
    <mergeCell ref="F8:O8"/>
    <mergeCell ref="A9:E9"/>
    <mergeCell ref="F9:O9"/>
    <mergeCell ref="A10:E10"/>
    <mergeCell ref="F10:O10"/>
  </mergeCells>
  <pageMargins left="0.74803149606299213" right="0.74803149606299213" top="0.98425196850393704" bottom="0.98425196850393704" header="0.51181102362204722" footer="0.51181102362204722"/>
  <pageSetup paperSize="9" scale="33" fitToHeight="0" orientation="landscape" horizontalDpi="200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197"/>
  <sheetViews>
    <sheetView workbookViewId="0">
      <selection activeCell="A2" sqref="A2:AG197"/>
    </sheetView>
  </sheetViews>
  <sheetFormatPr defaultRowHeight="12.75" x14ac:dyDescent="0.2"/>
  <cols>
    <col min="3" max="3" width="12.42578125" customWidth="1"/>
    <col min="6" max="6" width="29.28515625" bestFit="1" customWidth="1"/>
    <col min="7" max="7" width="18.140625" customWidth="1"/>
    <col min="8" max="8" width="11" customWidth="1"/>
    <col min="10" max="10" width="11.5703125" customWidth="1"/>
    <col min="12" max="12" width="20.28515625" customWidth="1"/>
    <col min="13" max="13" width="21.85546875" style="59" customWidth="1"/>
    <col min="15" max="16" width="10.7109375" bestFit="1" customWidth="1"/>
    <col min="17" max="17" width="12.28515625" customWidth="1"/>
    <col min="18" max="18" width="13" customWidth="1"/>
    <col min="19" max="19" width="13.42578125" customWidth="1"/>
    <col min="20" max="20" width="18.28515625" customWidth="1"/>
    <col min="21" max="21" width="15.28515625" customWidth="1"/>
    <col min="22" max="22" width="14.28515625" customWidth="1"/>
    <col min="23" max="23" width="14.140625" customWidth="1"/>
    <col min="24" max="24" width="17.140625" customWidth="1"/>
    <col min="25" max="25" width="15" customWidth="1"/>
    <col min="26" max="26" width="14.7109375" customWidth="1"/>
    <col min="27" max="27" width="11.5703125" customWidth="1"/>
    <col min="28" max="28" width="40.5703125" customWidth="1"/>
    <col min="29" max="29" width="39.7109375" customWidth="1"/>
    <col min="31" max="31" width="16.5703125" customWidth="1"/>
  </cols>
  <sheetData>
    <row r="1" spans="1:33" ht="120" x14ac:dyDescent="0.2">
      <c r="A1" s="57" t="s">
        <v>46</v>
      </c>
      <c r="B1" s="57" t="s">
        <v>91</v>
      </c>
      <c r="C1" s="57" t="s">
        <v>92</v>
      </c>
      <c r="D1" s="57" t="s">
        <v>93</v>
      </c>
      <c r="E1" s="57" t="s">
        <v>94</v>
      </c>
      <c r="F1" s="57" t="s">
        <v>95</v>
      </c>
      <c r="G1" s="57" t="s">
        <v>96</v>
      </c>
      <c r="H1" s="57" t="s">
        <v>97</v>
      </c>
      <c r="I1" s="58" t="s">
        <v>98</v>
      </c>
      <c r="J1" s="57" t="s">
        <v>99</v>
      </c>
      <c r="K1" s="57" t="s">
        <v>100</v>
      </c>
      <c r="L1" s="57" t="s">
        <v>101</v>
      </c>
      <c r="M1" s="58" t="s">
        <v>102</v>
      </c>
      <c r="N1" s="58" t="s">
        <v>103</v>
      </c>
      <c r="O1" s="57" t="s">
        <v>104</v>
      </c>
      <c r="P1" s="57" t="s">
        <v>105</v>
      </c>
      <c r="Q1" s="57" t="s">
        <v>106</v>
      </c>
      <c r="R1" s="57" t="s">
        <v>107</v>
      </c>
      <c r="S1" s="57" t="s">
        <v>108</v>
      </c>
      <c r="T1" s="57" t="s">
        <v>109</v>
      </c>
      <c r="U1" s="57" t="s">
        <v>110</v>
      </c>
      <c r="V1" s="57" t="s">
        <v>111</v>
      </c>
      <c r="W1" s="57" t="s">
        <v>112</v>
      </c>
      <c r="X1" s="57" t="s">
        <v>113</v>
      </c>
      <c r="Y1" s="57" t="s">
        <v>114</v>
      </c>
      <c r="Z1" s="57" t="s">
        <v>115</v>
      </c>
      <c r="AA1" s="57" t="s">
        <v>116</v>
      </c>
      <c r="AB1" s="57" t="s">
        <v>51</v>
      </c>
      <c r="AC1" s="57" t="s">
        <v>117</v>
      </c>
      <c r="AD1" s="57" t="s">
        <v>118</v>
      </c>
      <c r="AE1" s="57" t="s">
        <v>119</v>
      </c>
      <c r="AF1" s="57" t="s">
        <v>120</v>
      </c>
      <c r="AG1" s="57" t="s">
        <v>121</v>
      </c>
    </row>
    <row r="2" spans="1:33" ht="63.75" x14ac:dyDescent="0.2">
      <c r="A2">
        <v>1539</v>
      </c>
      <c r="B2">
        <v>6116</v>
      </c>
      <c r="C2" t="s">
        <v>122</v>
      </c>
      <c r="D2" t="s">
        <v>45</v>
      </c>
      <c r="E2" t="s">
        <v>85</v>
      </c>
      <c r="F2" t="s">
        <v>86</v>
      </c>
      <c r="G2" t="s">
        <v>123</v>
      </c>
      <c r="H2">
        <v>94083476</v>
      </c>
      <c r="I2">
        <v>3722</v>
      </c>
      <c r="J2" s="56">
        <v>40449</v>
      </c>
      <c r="K2">
        <v>400</v>
      </c>
      <c r="L2" t="s">
        <v>88</v>
      </c>
      <c r="M2" s="59" t="s">
        <v>124</v>
      </c>
      <c r="N2" t="s">
        <v>90</v>
      </c>
      <c r="O2" s="56">
        <v>40449</v>
      </c>
      <c r="P2" s="56">
        <v>40449</v>
      </c>
      <c r="R2" s="56">
        <v>40449</v>
      </c>
      <c r="T2">
        <v>2667</v>
      </c>
      <c r="U2" s="56">
        <v>40619</v>
      </c>
      <c r="V2" s="56">
        <v>41107</v>
      </c>
      <c r="X2" s="56">
        <v>41291</v>
      </c>
      <c r="AB2" s="59"/>
      <c r="AC2" s="59" t="s">
        <v>125</v>
      </c>
      <c r="AD2">
        <v>400</v>
      </c>
      <c r="AE2" s="56">
        <v>42449</v>
      </c>
    </row>
    <row r="3" spans="1:33" ht="25.5" x14ac:dyDescent="0.2">
      <c r="A3">
        <v>6045</v>
      </c>
      <c r="B3">
        <v>6176</v>
      </c>
      <c r="C3" t="s">
        <v>83</v>
      </c>
      <c r="D3" t="s">
        <v>45</v>
      </c>
      <c r="E3" t="s">
        <v>85</v>
      </c>
      <c r="F3" t="s">
        <v>86</v>
      </c>
      <c r="G3" t="s">
        <v>126</v>
      </c>
      <c r="H3">
        <v>999818314</v>
      </c>
      <c r="I3">
        <v>96</v>
      </c>
      <c r="J3" s="56">
        <v>41647</v>
      </c>
      <c r="K3">
        <v>300</v>
      </c>
      <c r="L3" t="s">
        <v>88</v>
      </c>
      <c r="M3" s="59" t="s">
        <v>127</v>
      </c>
      <c r="N3" t="s">
        <v>90</v>
      </c>
      <c r="O3" s="56">
        <v>41914</v>
      </c>
      <c r="AB3" s="59"/>
      <c r="AC3" s="59"/>
    </row>
    <row r="4" spans="1:33" ht="38.25" x14ac:dyDescent="0.2">
      <c r="A4">
        <v>6046</v>
      </c>
      <c r="B4">
        <v>6177</v>
      </c>
      <c r="C4" t="s">
        <v>83</v>
      </c>
      <c r="D4" t="s">
        <v>45</v>
      </c>
      <c r="E4" t="s">
        <v>128</v>
      </c>
      <c r="F4" t="s">
        <v>129</v>
      </c>
      <c r="G4" t="s">
        <v>126</v>
      </c>
      <c r="H4">
        <v>999818314</v>
      </c>
      <c r="I4">
        <v>97</v>
      </c>
      <c r="J4" s="56">
        <v>41647</v>
      </c>
      <c r="K4">
        <v>100</v>
      </c>
      <c r="L4" t="s">
        <v>88</v>
      </c>
      <c r="M4" s="59" t="s">
        <v>130</v>
      </c>
      <c r="N4" t="s">
        <v>90</v>
      </c>
      <c r="O4" s="56">
        <v>41914</v>
      </c>
      <c r="AB4" s="59"/>
      <c r="AC4" s="59"/>
    </row>
    <row r="5" spans="1:33" ht="63.75" x14ac:dyDescent="0.2">
      <c r="A5">
        <v>6047</v>
      </c>
      <c r="B5">
        <v>6178</v>
      </c>
      <c r="C5" t="s">
        <v>83</v>
      </c>
      <c r="D5" t="s">
        <v>45</v>
      </c>
      <c r="E5" t="s">
        <v>85</v>
      </c>
      <c r="F5" t="s">
        <v>86</v>
      </c>
      <c r="G5" t="s">
        <v>131</v>
      </c>
      <c r="H5">
        <v>94237666</v>
      </c>
      <c r="I5">
        <v>100</v>
      </c>
      <c r="J5" s="56">
        <v>41647</v>
      </c>
      <c r="K5">
        <v>500</v>
      </c>
      <c r="L5" t="s">
        <v>88</v>
      </c>
      <c r="M5" s="59" t="s">
        <v>132</v>
      </c>
      <c r="N5" t="s">
        <v>90</v>
      </c>
      <c r="O5" s="56">
        <v>41914</v>
      </c>
      <c r="AB5" s="59"/>
      <c r="AC5" s="59"/>
    </row>
    <row r="6" spans="1:33" ht="38.25" x14ac:dyDescent="0.2">
      <c r="A6">
        <v>6048</v>
      </c>
      <c r="B6">
        <v>6179</v>
      </c>
      <c r="C6" t="s">
        <v>83</v>
      </c>
      <c r="D6" t="s">
        <v>45</v>
      </c>
      <c r="E6" t="s">
        <v>85</v>
      </c>
      <c r="F6" t="s">
        <v>86</v>
      </c>
      <c r="G6" t="s">
        <v>133</v>
      </c>
      <c r="H6">
        <v>800541052</v>
      </c>
      <c r="I6">
        <v>103</v>
      </c>
      <c r="J6" s="56">
        <v>41647</v>
      </c>
      <c r="K6">
        <v>500</v>
      </c>
      <c r="L6" t="s">
        <v>88</v>
      </c>
      <c r="M6" s="59" t="s">
        <v>134</v>
      </c>
      <c r="N6" t="s">
        <v>90</v>
      </c>
      <c r="O6" s="56">
        <v>41914</v>
      </c>
      <c r="AB6" s="59"/>
      <c r="AC6" s="59"/>
    </row>
    <row r="7" spans="1:33" ht="38.25" x14ac:dyDescent="0.2">
      <c r="A7">
        <v>6049</v>
      </c>
      <c r="B7">
        <v>6180</v>
      </c>
      <c r="C7" t="s">
        <v>83</v>
      </c>
      <c r="D7" t="s">
        <v>45</v>
      </c>
      <c r="E7" t="s">
        <v>85</v>
      </c>
      <c r="F7" t="s">
        <v>86</v>
      </c>
      <c r="G7" t="s">
        <v>135</v>
      </c>
      <c r="H7">
        <v>998447003</v>
      </c>
      <c r="I7">
        <v>104</v>
      </c>
      <c r="J7" s="56">
        <v>41647</v>
      </c>
      <c r="K7">
        <v>500</v>
      </c>
      <c r="L7" t="s">
        <v>88</v>
      </c>
      <c r="M7" s="59" t="s">
        <v>136</v>
      </c>
      <c r="N7" t="s">
        <v>90</v>
      </c>
      <c r="O7" s="56">
        <v>41919</v>
      </c>
      <c r="AB7" s="59"/>
      <c r="AC7" s="59"/>
    </row>
    <row r="8" spans="1:33" ht="51" x14ac:dyDescent="0.2">
      <c r="A8">
        <v>6050</v>
      </c>
      <c r="B8">
        <v>6181</v>
      </c>
      <c r="C8" t="s">
        <v>83</v>
      </c>
      <c r="D8" t="s">
        <v>45</v>
      </c>
      <c r="E8" t="s">
        <v>85</v>
      </c>
      <c r="F8" t="s">
        <v>86</v>
      </c>
      <c r="G8" t="s">
        <v>137</v>
      </c>
      <c r="H8">
        <v>998444295</v>
      </c>
      <c r="I8">
        <v>105</v>
      </c>
      <c r="J8" s="56">
        <v>41647</v>
      </c>
      <c r="K8">
        <v>500</v>
      </c>
      <c r="L8" t="s">
        <v>88</v>
      </c>
      <c r="M8" s="59" t="s">
        <v>138</v>
      </c>
      <c r="N8" t="s">
        <v>90</v>
      </c>
      <c r="O8" s="56">
        <v>41919</v>
      </c>
      <c r="AB8" s="59"/>
      <c r="AC8" s="59"/>
    </row>
    <row r="9" spans="1:33" ht="51" x14ac:dyDescent="0.2">
      <c r="A9">
        <v>6051</v>
      </c>
      <c r="B9">
        <v>6182</v>
      </c>
      <c r="C9" t="s">
        <v>139</v>
      </c>
      <c r="D9" t="s">
        <v>45</v>
      </c>
      <c r="E9" t="s">
        <v>85</v>
      </c>
      <c r="F9" t="s">
        <v>86</v>
      </c>
      <c r="G9" t="s">
        <v>140</v>
      </c>
      <c r="H9">
        <v>998484809</v>
      </c>
      <c r="I9">
        <v>122</v>
      </c>
      <c r="J9" s="56">
        <v>41647</v>
      </c>
      <c r="K9">
        <v>1000</v>
      </c>
      <c r="L9" t="s">
        <v>88</v>
      </c>
      <c r="M9" s="59" t="s">
        <v>141</v>
      </c>
      <c r="N9" t="s">
        <v>90</v>
      </c>
      <c r="O9" s="56">
        <v>41920</v>
      </c>
      <c r="P9" s="56">
        <v>42360</v>
      </c>
      <c r="Q9">
        <v>5016</v>
      </c>
      <c r="R9" s="56">
        <v>41647</v>
      </c>
      <c r="T9">
        <v>5045</v>
      </c>
      <c r="U9" s="56">
        <v>42361</v>
      </c>
      <c r="AB9" s="59" t="s">
        <v>142</v>
      </c>
      <c r="AC9" s="59"/>
    </row>
    <row r="10" spans="1:33" ht="51" x14ac:dyDescent="0.2">
      <c r="A10">
        <v>6052</v>
      </c>
      <c r="B10">
        <v>6183</v>
      </c>
      <c r="C10" t="s">
        <v>83</v>
      </c>
      <c r="D10" t="s">
        <v>45</v>
      </c>
      <c r="E10" t="s">
        <v>85</v>
      </c>
      <c r="F10" t="s">
        <v>86</v>
      </c>
      <c r="G10" t="s">
        <v>143</v>
      </c>
      <c r="H10">
        <v>998961606</v>
      </c>
      <c r="I10">
        <v>125</v>
      </c>
      <c r="J10" s="56">
        <v>41647</v>
      </c>
      <c r="K10">
        <v>1000</v>
      </c>
      <c r="L10" t="s">
        <v>88</v>
      </c>
      <c r="M10" s="59" t="s">
        <v>144</v>
      </c>
      <c r="N10" t="s">
        <v>90</v>
      </c>
      <c r="O10" s="56">
        <v>41920</v>
      </c>
      <c r="AB10" s="59"/>
      <c r="AC10" s="59"/>
    </row>
    <row r="11" spans="1:33" ht="51" x14ac:dyDescent="0.2">
      <c r="A11">
        <v>6053</v>
      </c>
      <c r="B11">
        <v>6184</v>
      </c>
      <c r="C11" t="s">
        <v>83</v>
      </c>
      <c r="D11" t="s">
        <v>45</v>
      </c>
      <c r="E11" t="s">
        <v>85</v>
      </c>
      <c r="F11" t="s">
        <v>86</v>
      </c>
      <c r="G11" t="s">
        <v>145</v>
      </c>
      <c r="H11">
        <v>59015726</v>
      </c>
      <c r="I11">
        <v>126</v>
      </c>
      <c r="J11" s="56">
        <v>41647</v>
      </c>
      <c r="K11">
        <v>1000</v>
      </c>
      <c r="L11" t="s">
        <v>88</v>
      </c>
      <c r="M11" s="59" t="s">
        <v>144</v>
      </c>
      <c r="N11" t="s">
        <v>90</v>
      </c>
      <c r="O11" s="56">
        <v>41920</v>
      </c>
      <c r="AB11" s="59"/>
      <c r="AC11" s="59"/>
    </row>
    <row r="12" spans="1:33" ht="38.25" x14ac:dyDescent="0.2">
      <c r="A12">
        <v>6054</v>
      </c>
      <c r="B12">
        <v>6185</v>
      </c>
      <c r="C12" t="s">
        <v>122</v>
      </c>
      <c r="D12" t="s">
        <v>45</v>
      </c>
      <c r="E12" t="s">
        <v>85</v>
      </c>
      <c r="F12" t="s">
        <v>86</v>
      </c>
      <c r="G12" t="s">
        <v>146</v>
      </c>
      <c r="H12">
        <v>800533760</v>
      </c>
      <c r="I12">
        <v>127</v>
      </c>
      <c r="J12" s="56">
        <v>41647</v>
      </c>
      <c r="K12">
        <v>500</v>
      </c>
      <c r="L12" t="s">
        <v>88</v>
      </c>
      <c r="M12" s="59" t="s">
        <v>147</v>
      </c>
      <c r="N12" t="s">
        <v>90</v>
      </c>
      <c r="O12" s="56">
        <v>41932</v>
      </c>
      <c r="AB12" s="59"/>
      <c r="AC12" s="59" t="s">
        <v>58</v>
      </c>
      <c r="AE12" s="56">
        <v>42016</v>
      </c>
    </row>
    <row r="13" spans="1:33" ht="38.25" x14ac:dyDescent="0.2">
      <c r="A13">
        <v>6055</v>
      </c>
      <c r="B13">
        <v>6186</v>
      </c>
      <c r="C13" t="s">
        <v>122</v>
      </c>
      <c r="D13" t="s">
        <v>45</v>
      </c>
      <c r="E13" t="s">
        <v>85</v>
      </c>
      <c r="F13" t="s">
        <v>86</v>
      </c>
      <c r="G13" t="s">
        <v>148</v>
      </c>
      <c r="H13">
        <v>800544202</v>
      </c>
      <c r="I13">
        <v>128</v>
      </c>
      <c r="J13" s="56">
        <v>41647</v>
      </c>
      <c r="K13">
        <v>9998</v>
      </c>
      <c r="L13" t="s">
        <v>88</v>
      </c>
      <c r="M13" s="59" t="s">
        <v>149</v>
      </c>
      <c r="N13" t="s">
        <v>90</v>
      </c>
      <c r="O13" s="56">
        <v>41932</v>
      </c>
      <c r="P13" s="56">
        <v>42033</v>
      </c>
      <c r="Q13">
        <v>266</v>
      </c>
      <c r="R13" s="56">
        <v>41647</v>
      </c>
      <c r="T13">
        <v>288</v>
      </c>
      <c r="U13" s="56">
        <v>42037</v>
      </c>
      <c r="AB13" s="59"/>
      <c r="AC13" s="59" t="s">
        <v>150</v>
      </c>
      <c r="AD13">
        <v>9998</v>
      </c>
      <c r="AE13" s="56">
        <v>42430</v>
      </c>
    </row>
    <row r="14" spans="1:33" ht="25.5" x14ac:dyDescent="0.2">
      <c r="A14">
        <v>6056</v>
      </c>
      <c r="B14">
        <v>6187</v>
      </c>
      <c r="C14" t="s">
        <v>83</v>
      </c>
      <c r="D14" t="s">
        <v>45</v>
      </c>
      <c r="E14" t="s">
        <v>85</v>
      </c>
      <c r="F14" t="s">
        <v>86</v>
      </c>
      <c r="G14" t="s">
        <v>151</v>
      </c>
      <c r="H14">
        <v>800544042</v>
      </c>
      <c r="I14">
        <v>129</v>
      </c>
      <c r="J14" s="56">
        <v>41647</v>
      </c>
      <c r="K14">
        <v>9998</v>
      </c>
      <c r="L14" t="s">
        <v>88</v>
      </c>
      <c r="M14" s="59" t="s">
        <v>152</v>
      </c>
      <c r="N14" t="s">
        <v>90</v>
      </c>
      <c r="O14" s="56">
        <v>41932</v>
      </c>
      <c r="AB14" s="59"/>
      <c r="AC14" s="59"/>
    </row>
    <row r="15" spans="1:33" ht="63.75" x14ac:dyDescent="0.2">
      <c r="A15">
        <v>6057</v>
      </c>
      <c r="B15">
        <v>6188</v>
      </c>
      <c r="C15" t="s">
        <v>122</v>
      </c>
      <c r="D15" t="s">
        <v>45</v>
      </c>
      <c r="E15" t="s">
        <v>85</v>
      </c>
      <c r="F15" t="s">
        <v>86</v>
      </c>
      <c r="G15" t="s">
        <v>153</v>
      </c>
      <c r="H15">
        <v>800544054</v>
      </c>
      <c r="I15">
        <v>130</v>
      </c>
      <c r="J15" s="56">
        <v>41647</v>
      </c>
      <c r="K15">
        <v>9998</v>
      </c>
      <c r="L15" t="s">
        <v>88</v>
      </c>
      <c r="M15" s="59" t="s">
        <v>154</v>
      </c>
      <c r="N15" t="s">
        <v>90</v>
      </c>
      <c r="O15" s="56">
        <v>41933</v>
      </c>
      <c r="P15" s="56">
        <v>42017</v>
      </c>
      <c r="Q15">
        <v>67</v>
      </c>
      <c r="R15" s="56">
        <v>41647</v>
      </c>
      <c r="T15">
        <v>189</v>
      </c>
      <c r="U15" s="56">
        <v>42026</v>
      </c>
      <c r="AB15" s="59"/>
      <c r="AC15" s="59" t="s">
        <v>155</v>
      </c>
      <c r="AD15">
        <v>9998</v>
      </c>
      <c r="AE15" s="56">
        <v>42430</v>
      </c>
    </row>
    <row r="16" spans="1:33" ht="38.25" x14ac:dyDescent="0.2">
      <c r="A16">
        <v>6058</v>
      </c>
      <c r="B16">
        <v>6189</v>
      </c>
      <c r="C16" t="s">
        <v>83</v>
      </c>
      <c r="D16" t="s">
        <v>45</v>
      </c>
      <c r="E16" t="s">
        <v>85</v>
      </c>
      <c r="F16" t="s">
        <v>86</v>
      </c>
      <c r="G16" t="s">
        <v>156</v>
      </c>
      <c r="H16">
        <v>800544183</v>
      </c>
      <c r="I16">
        <v>131</v>
      </c>
      <c r="J16" s="56">
        <v>41647</v>
      </c>
      <c r="K16">
        <v>500</v>
      </c>
      <c r="L16" t="s">
        <v>88</v>
      </c>
      <c r="M16" s="59" t="s">
        <v>157</v>
      </c>
      <c r="N16" t="s">
        <v>90</v>
      </c>
      <c r="O16" s="56">
        <v>41933</v>
      </c>
      <c r="AB16" s="59"/>
      <c r="AC16" s="59"/>
    </row>
    <row r="17" spans="1:31" ht="38.25" x14ac:dyDescent="0.2">
      <c r="A17">
        <v>6059</v>
      </c>
      <c r="B17">
        <v>6190</v>
      </c>
      <c r="C17" t="s">
        <v>122</v>
      </c>
      <c r="D17" t="s">
        <v>45</v>
      </c>
      <c r="E17" t="s">
        <v>85</v>
      </c>
      <c r="F17" t="s">
        <v>86</v>
      </c>
      <c r="G17" t="s">
        <v>158</v>
      </c>
      <c r="H17">
        <v>800368287</v>
      </c>
      <c r="I17">
        <v>132</v>
      </c>
      <c r="J17" s="56">
        <v>41647</v>
      </c>
      <c r="K17">
        <v>9998</v>
      </c>
      <c r="L17" t="s">
        <v>88</v>
      </c>
      <c r="M17" s="59" t="s">
        <v>159</v>
      </c>
      <c r="N17" t="s">
        <v>90</v>
      </c>
      <c r="AB17" s="59"/>
      <c r="AC17" s="59" t="s">
        <v>160</v>
      </c>
      <c r="AE17" s="56">
        <v>41741</v>
      </c>
    </row>
    <row r="18" spans="1:31" ht="25.5" x14ac:dyDescent="0.2">
      <c r="A18">
        <v>6060</v>
      </c>
      <c r="B18">
        <v>6191</v>
      </c>
      <c r="C18" t="s">
        <v>83</v>
      </c>
      <c r="D18" t="s">
        <v>45</v>
      </c>
      <c r="E18" t="s">
        <v>85</v>
      </c>
      <c r="F18" t="s">
        <v>86</v>
      </c>
      <c r="G18" t="s">
        <v>161</v>
      </c>
      <c r="H18">
        <v>38819703</v>
      </c>
      <c r="I18">
        <v>133</v>
      </c>
      <c r="J18" s="56">
        <v>41647</v>
      </c>
      <c r="K18">
        <v>500</v>
      </c>
      <c r="L18" t="s">
        <v>88</v>
      </c>
      <c r="M18" s="59" t="s">
        <v>162</v>
      </c>
      <c r="N18" t="s">
        <v>90</v>
      </c>
      <c r="O18" s="56">
        <v>41933</v>
      </c>
      <c r="AB18" s="59"/>
      <c r="AC18" s="59"/>
    </row>
    <row r="19" spans="1:31" ht="38.25" x14ac:dyDescent="0.2">
      <c r="A19">
        <v>6061</v>
      </c>
      <c r="B19">
        <v>6192</v>
      </c>
      <c r="C19" t="s">
        <v>83</v>
      </c>
      <c r="D19" t="s">
        <v>45</v>
      </c>
      <c r="E19" t="s">
        <v>85</v>
      </c>
      <c r="F19" t="s">
        <v>86</v>
      </c>
      <c r="G19" t="s">
        <v>163</v>
      </c>
      <c r="H19">
        <v>43357338</v>
      </c>
      <c r="I19">
        <v>136</v>
      </c>
      <c r="J19" s="56">
        <v>41647</v>
      </c>
      <c r="K19">
        <v>500</v>
      </c>
      <c r="L19" t="s">
        <v>88</v>
      </c>
      <c r="M19" s="59" t="s">
        <v>164</v>
      </c>
      <c r="N19" t="s">
        <v>90</v>
      </c>
      <c r="O19" s="56">
        <v>41934</v>
      </c>
      <c r="AB19" s="59"/>
      <c r="AC19" s="59"/>
    </row>
    <row r="20" spans="1:31" ht="38.25" x14ac:dyDescent="0.2">
      <c r="A20">
        <v>6062</v>
      </c>
      <c r="B20">
        <v>6193</v>
      </c>
      <c r="C20" t="s">
        <v>83</v>
      </c>
      <c r="D20" t="s">
        <v>45</v>
      </c>
      <c r="E20" t="s">
        <v>85</v>
      </c>
      <c r="F20" t="s">
        <v>86</v>
      </c>
      <c r="G20" t="s">
        <v>165</v>
      </c>
      <c r="H20">
        <v>800353944</v>
      </c>
      <c r="I20">
        <v>137</v>
      </c>
      <c r="J20" s="56">
        <v>41647</v>
      </c>
      <c r="K20">
        <v>500</v>
      </c>
      <c r="L20" t="s">
        <v>88</v>
      </c>
      <c r="M20" s="59" t="s">
        <v>164</v>
      </c>
      <c r="N20" t="s">
        <v>90</v>
      </c>
      <c r="O20" s="56">
        <v>41934</v>
      </c>
      <c r="AB20" s="59"/>
      <c r="AC20" s="59"/>
    </row>
    <row r="21" spans="1:31" ht="38.25" x14ac:dyDescent="0.2">
      <c r="A21">
        <v>6063</v>
      </c>
      <c r="B21">
        <v>6194</v>
      </c>
      <c r="C21" t="s">
        <v>83</v>
      </c>
      <c r="D21" t="s">
        <v>45</v>
      </c>
      <c r="E21" t="s">
        <v>85</v>
      </c>
      <c r="F21" t="s">
        <v>86</v>
      </c>
      <c r="G21" t="s">
        <v>166</v>
      </c>
      <c r="H21">
        <v>35036672</v>
      </c>
      <c r="I21">
        <v>138</v>
      </c>
      <c r="J21" s="56">
        <v>41647</v>
      </c>
      <c r="K21">
        <v>1000</v>
      </c>
      <c r="L21" t="s">
        <v>88</v>
      </c>
      <c r="M21" s="59" t="s">
        <v>167</v>
      </c>
      <c r="N21" t="s">
        <v>90</v>
      </c>
      <c r="O21" s="56">
        <v>41936</v>
      </c>
      <c r="AB21" s="59"/>
      <c r="AC21" s="59"/>
    </row>
    <row r="22" spans="1:31" ht="51" x14ac:dyDescent="0.2">
      <c r="A22">
        <v>6064</v>
      </c>
      <c r="B22">
        <v>6195</v>
      </c>
      <c r="C22" t="s">
        <v>83</v>
      </c>
      <c r="D22" t="s">
        <v>45</v>
      </c>
      <c r="E22" t="s">
        <v>85</v>
      </c>
      <c r="F22" t="s">
        <v>86</v>
      </c>
      <c r="G22" t="s">
        <v>168</v>
      </c>
      <c r="H22">
        <v>998447168</v>
      </c>
      <c r="I22">
        <v>139</v>
      </c>
      <c r="J22" s="56">
        <v>41647</v>
      </c>
      <c r="K22">
        <v>500</v>
      </c>
      <c r="L22" t="s">
        <v>88</v>
      </c>
      <c r="M22" s="59" t="s">
        <v>169</v>
      </c>
      <c r="N22" t="s">
        <v>90</v>
      </c>
      <c r="O22" s="56">
        <v>41936</v>
      </c>
      <c r="AB22" s="59"/>
      <c r="AC22" s="59"/>
    </row>
    <row r="23" spans="1:31" ht="51" x14ac:dyDescent="0.2">
      <c r="A23">
        <v>6065</v>
      </c>
      <c r="B23">
        <v>6196</v>
      </c>
      <c r="C23" t="s">
        <v>83</v>
      </c>
      <c r="D23" t="s">
        <v>45</v>
      </c>
      <c r="E23" t="s">
        <v>128</v>
      </c>
      <c r="F23" t="s">
        <v>129</v>
      </c>
      <c r="G23" t="s">
        <v>170</v>
      </c>
      <c r="H23">
        <v>62320897</v>
      </c>
      <c r="I23">
        <v>145</v>
      </c>
      <c r="J23" s="56">
        <v>41647</v>
      </c>
      <c r="K23">
        <v>100</v>
      </c>
      <c r="L23" t="s">
        <v>88</v>
      </c>
      <c r="M23" s="59" t="s">
        <v>171</v>
      </c>
      <c r="N23" t="s">
        <v>90</v>
      </c>
      <c r="O23" s="56">
        <v>41947</v>
      </c>
      <c r="AB23" s="59"/>
      <c r="AC23" s="59"/>
    </row>
    <row r="24" spans="1:31" ht="38.25" x14ac:dyDescent="0.2">
      <c r="A24">
        <v>6066</v>
      </c>
      <c r="B24">
        <v>6197</v>
      </c>
      <c r="C24" t="s">
        <v>83</v>
      </c>
      <c r="D24" t="s">
        <v>45</v>
      </c>
      <c r="E24" t="s">
        <v>128</v>
      </c>
      <c r="F24" t="s">
        <v>129</v>
      </c>
      <c r="G24" t="s">
        <v>170</v>
      </c>
      <c r="H24">
        <v>62320897</v>
      </c>
      <c r="I24">
        <v>147</v>
      </c>
      <c r="J24" s="56">
        <v>41647</v>
      </c>
      <c r="K24">
        <v>100</v>
      </c>
      <c r="L24" t="s">
        <v>88</v>
      </c>
      <c r="M24" s="59" t="s">
        <v>172</v>
      </c>
      <c r="N24" t="s">
        <v>90</v>
      </c>
      <c r="O24" s="56">
        <v>41947</v>
      </c>
      <c r="AB24" s="59"/>
      <c r="AC24" s="59"/>
    </row>
    <row r="25" spans="1:31" ht="38.25" x14ac:dyDescent="0.2">
      <c r="A25">
        <v>6067</v>
      </c>
      <c r="B25">
        <v>6198</v>
      </c>
      <c r="C25" t="s">
        <v>83</v>
      </c>
      <c r="D25" t="s">
        <v>45</v>
      </c>
      <c r="E25" t="s">
        <v>128</v>
      </c>
      <c r="F25" t="s">
        <v>129</v>
      </c>
      <c r="G25" t="s">
        <v>170</v>
      </c>
      <c r="H25">
        <v>62320897</v>
      </c>
      <c r="I25">
        <v>148</v>
      </c>
      <c r="J25" s="56">
        <v>41647</v>
      </c>
      <c r="K25">
        <v>100</v>
      </c>
      <c r="L25" t="s">
        <v>88</v>
      </c>
      <c r="M25" s="59" t="s">
        <v>173</v>
      </c>
      <c r="N25" t="s">
        <v>90</v>
      </c>
      <c r="O25" s="56">
        <v>41947</v>
      </c>
      <c r="AB25" s="59"/>
      <c r="AC25" s="59"/>
    </row>
    <row r="26" spans="1:31" ht="38.25" x14ac:dyDescent="0.2">
      <c r="A26">
        <v>6068</v>
      </c>
      <c r="B26">
        <v>6199</v>
      </c>
      <c r="C26" t="s">
        <v>83</v>
      </c>
      <c r="D26" t="s">
        <v>45</v>
      </c>
      <c r="E26" t="s">
        <v>85</v>
      </c>
      <c r="F26" t="s">
        <v>86</v>
      </c>
      <c r="G26" t="s">
        <v>174</v>
      </c>
      <c r="H26">
        <v>64717718</v>
      </c>
      <c r="I26">
        <v>152</v>
      </c>
      <c r="J26" s="56">
        <v>41647</v>
      </c>
      <c r="K26">
        <v>500</v>
      </c>
      <c r="L26" t="s">
        <v>88</v>
      </c>
      <c r="M26" s="59" t="s">
        <v>175</v>
      </c>
      <c r="N26" t="s">
        <v>90</v>
      </c>
      <c r="O26" s="56">
        <v>41948</v>
      </c>
      <c r="AB26" s="59"/>
      <c r="AC26" s="59"/>
    </row>
    <row r="27" spans="1:31" ht="38.25" x14ac:dyDescent="0.2">
      <c r="A27">
        <v>6069</v>
      </c>
      <c r="B27">
        <v>6200</v>
      </c>
      <c r="C27" t="s">
        <v>83</v>
      </c>
      <c r="D27" t="s">
        <v>45</v>
      </c>
      <c r="E27" t="s">
        <v>85</v>
      </c>
      <c r="F27" t="s">
        <v>86</v>
      </c>
      <c r="G27" t="s">
        <v>176</v>
      </c>
      <c r="H27">
        <v>998724188</v>
      </c>
      <c r="I27">
        <v>153</v>
      </c>
      <c r="J27" s="56">
        <v>41647</v>
      </c>
      <c r="K27">
        <v>350</v>
      </c>
      <c r="L27" t="s">
        <v>88</v>
      </c>
      <c r="M27" s="59" t="s">
        <v>177</v>
      </c>
      <c r="N27" t="s">
        <v>90</v>
      </c>
      <c r="O27" s="56">
        <v>41955</v>
      </c>
      <c r="AB27" s="59"/>
      <c r="AC27" s="59"/>
    </row>
    <row r="28" spans="1:31" ht="38.25" x14ac:dyDescent="0.2">
      <c r="A28">
        <v>6070</v>
      </c>
      <c r="B28">
        <v>6201</v>
      </c>
      <c r="C28" t="s">
        <v>83</v>
      </c>
      <c r="D28" t="s">
        <v>45</v>
      </c>
      <c r="E28" t="s">
        <v>85</v>
      </c>
      <c r="F28" t="s">
        <v>86</v>
      </c>
      <c r="G28" t="s">
        <v>176</v>
      </c>
      <c r="H28">
        <v>998724188</v>
      </c>
      <c r="I28">
        <v>154</v>
      </c>
      <c r="J28" s="56">
        <v>41647</v>
      </c>
      <c r="K28">
        <v>350</v>
      </c>
      <c r="L28" t="s">
        <v>88</v>
      </c>
      <c r="M28" s="59" t="s">
        <v>177</v>
      </c>
      <c r="N28" t="s">
        <v>90</v>
      </c>
      <c r="O28" s="56">
        <v>41955</v>
      </c>
      <c r="AB28" s="59"/>
      <c r="AC28" s="59"/>
    </row>
    <row r="29" spans="1:31" ht="38.25" x14ac:dyDescent="0.2">
      <c r="A29">
        <v>6071</v>
      </c>
      <c r="B29">
        <v>6202</v>
      </c>
      <c r="C29" t="s">
        <v>83</v>
      </c>
      <c r="D29" t="s">
        <v>45</v>
      </c>
      <c r="E29" t="s">
        <v>85</v>
      </c>
      <c r="F29" t="s">
        <v>86</v>
      </c>
      <c r="G29" t="s">
        <v>178</v>
      </c>
      <c r="H29">
        <v>998724220</v>
      </c>
      <c r="I29">
        <v>155</v>
      </c>
      <c r="J29" s="56">
        <v>41647</v>
      </c>
      <c r="K29">
        <v>350</v>
      </c>
      <c r="L29" t="s">
        <v>88</v>
      </c>
      <c r="M29" s="59" t="s">
        <v>177</v>
      </c>
      <c r="N29" t="s">
        <v>90</v>
      </c>
      <c r="O29" s="56">
        <v>41957</v>
      </c>
      <c r="AB29" s="59"/>
      <c r="AC29" s="59"/>
    </row>
    <row r="30" spans="1:31" ht="51" x14ac:dyDescent="0.2">
      <c r="A30">
        <v>6072</v>
      </c>
      <c r="B30">
        <v>6203</v>
      </c>
      <c r="C30" t="s">
        <v>83</v>
      </c>
      <c r="D30" t="s">
        <v>45</v>
      </c>
      <c r="E30" t="s">
        <v>85</v>
      </c>
      <c r="F30" t="s">
        <v>86</v>
      </c>
      <c r="G30" t="s">
        <v>176</v>
      </c>
      <c r="H30">
        <v>998724188</v>
      </c>
      <c r="I30">
        <v>156</v>
      </c>
      <c r="J30" s="56">
        <v>41647</v>
      </c>
      <c r="K30">
        <v>350</v>
      </c>
      <c r="L30" t="s">
        <v>88</v>
      </c>
      <c r="M30" s="59" t="s">
        <v>179</v>
      </c>
      <c r="N30" t="s">
        <v>90</v>
      </c>
      <c r="O30" s="56">
        <v>41957</v>
      </c>
      <c r="AB30" s="59"/>
      <c r="AC30" s="59"/>
    </row>
    <row r="31" spans="1:31" ht="38.25" x14ac:dyDescent="0.2">
      <c r="A31">
        <v>6073</v>
      </c>
      <c r="B31">
        <v>6204</v>
      </c>
      <c r="C31" t="s">
        <v>83</v>
      </c>
      <c r="D31" t="s">
        <v>45</v>
      </c>
      <c r="E31" t="s">
        <v>85</v>
      </c>
      <c r="F31" t="s">
        <v>86</v>
      </c>
      <c r="G31" t="s">
        <v>180</v>
      </c>
      <c r="H31">
        <v>800541814</v>
      </c>
      <c r="I31">
        <v>159</v>
      </c>
      <c r="J31" s="56">
        <v>41647</v>
      </c>
      <c r="K31">
        <v>999</v>
      </c>
      <c r="L31" t="s">
        <v>88</v>
      </c>
      <c r="M31" s="59" t="s">
        <v>181</v>
      </c>
      <c r="N31" t="s">
        <v>90</v>
      </c>
      <c r="O31" s="56">
        <v>41963</v>
      </c>
      <c r="AB31" s="59"/>
      <c r="AC31" s="59"/>
    </row>
    <row r="32" spans="1:31" ht="51" x14ac:dyDescent="0.2">
      <c r="A32">
        <v>6074</v>
      </c>
      <c r="B32">
        <v>6205</v>
      </c>
      <c r="C32" t="s">
        <v>83</v>
      </c>
      <c r="D32" t="s">
        <v>45</v>
      </c>
      <c r="E32" t="s">
        <v>85</v>
      </c>
      <c r="F32" t="s">
        <v>86</v>
      </c>
      <c r="G32" t="s">
        <v>182</v>
      </c>
      <c r="H32">
        <v>800541144</v>
      </c>
      <c r="I32">
        <v>160</v>
      </c>
      <c r="J32" s="56">
        <v>41647</v>
      </c>
      <c r="K32">
        <v>999</v>
      </c>
      <c r="L32" t="s">
        <v>88</v>
      </c>
      <c r="M32" s="59" t="s">
        <v>183</v>
      </c>
      <c r="N32" t="s">
        <v>90</v>
      </c>
      <c r="O32" s="56">
        <v>41963</v>
      </c>
      <c r="AB32" s="59"/>
      <c r="AC32" s="59"/>
    </row>
    <row r="33" spans="1:31" ht="51" x14ac:dyDescent="0.2">
      <c r="A33">
        <v>6075</v>
      </c>
      <c r="B33">
        <v>6206</v>
      </c>
      <c r="C33" t="s">
        <v>83</v>
      </c>
      <c r="D33" t="s">
        <v>45</v>
      </c>
      <c r="E33" t="s">
        <v>85</v>
      </c>
      <c r="F33" t="s">
        <v>86</v>
      </c>
      <c r="G33" t="s">
        <v>182</v>
      </c>
      <c r="H33">
        <v>800541144</v>
      </c>
      <c r="I33">
        <v>161</v>
      </c>
      <c r="J33" s="56">
        <v>41647</v>
      </c>
      <c r="K33">
        <v>999</v>
      </c>
      <c r="L33" t="s">
        <v>88</v>
      </c>
      <c r="M33" s="59" t="s">
        <v>184</v>
      </c>
      <c r="N33" t="s">
        <v>90</v>
      </c>
      <c r="O33" s="56">
        <v>41964</v>
      </c>
      <c r="AB33" s="59"/>
      <c r="AC33" s="59"/>
    </row>
    <row r="34" spans="1:31" ht="51" x14ac:dyDescent="0.2">
      <c r="A34">
        <v>6076</v>
      </c>
      <c r="B34">
        <v>6207</v>
      </c>
      <c r="C34" t="s">
        <v>83</v>
      </c>
      <c r="D34" t="s">
        <v>45</v>
      </c>
      <c r="E34" t="s">
        <v>85</v>
      </c>
      <c r="F34" t="s">
        <v>86</v>
      </c>
      <c r="G34" t="s">
        <v>185</v>
      </c>
      <c r="H34">
        <v>61304156</v>
      </c>
      <c r="I34">
        <v>162</v>
      </c>
      <c r="J34" s="56">
        <v>41647</v>
      </c>
      <c r="K34">
        <v>960</v>
      </c>
      <c r="L34" t="s">
        <v>88</v>
      </c>
      <c r="M34" s="59" t="s">
        <v>186</v>
      </c>
      <c r="N34" t="s">
        <v>90</v>
      </c>
      <c r="O34" s="56">
        <v>41964</v>
      </c>
      <c r="AB34" s="59"/>
      <c r="AC34" s="59"/>
    </row>
    <row r="35" spans="1:31" ht="51" x14ac:dyDescent="0.2">
      <c r="A35">
        <v>6077</v>
      </c>
      <c r="B35">
        <v>6208</v>
      </c>
      <c r="C35" t="s">
        <v>83</v>
      </c>
      <c r="D35" t="s">
        <v>45</v>
      </c>
      <c r="E35" t="s">
        <v>85</v>
      </c>
      <c r="F35" t="s">
        <v>86</v>
      </c>
      <c r="G35" t="s">
        <v>187</v>
      </c>
      <c r="H35">
        <v>17273067</v>
      </c>
      <c r="I35">
        <v>164</v>
      </c>
      <c r="J35" s="56">
        <v>41647</v>
      </c>
      <c r="K35">
        <v>960</v>
      </c>
      <c r="L35" t="s">
        <v>88</v>
      </c>
      <c r="M35" s="59" t="s">
        <v>186</v>
      </c>
      <c r="N35" t="s">
        <v>90</v>
      </c>
      <c r="O35" s="56">
        <v>41964</v>
      </c>
      <c r="AB35" s="59"/>
      <c r="AC35" s="59"/>
    </row>
    <row r="36" spans="1:31" ht="51" x14ac:dyDescent="0.2">
      <c r="A36">
        <v>6078</v>
      </c>
      <c r="B36">
        <v>6209</v>
      </c>
      <c r="C36" t="s">
        <v>83</v>
      </c>
      <c r="D36" t="s">
        <v>45</v>
      </c>
      <c r="E36" t="s">
        <v>85</v>
      </c>
      <c r="F36" t="s">
        <v>86</v>
      </c>
      <c r="G36" t="s">
        <v>188</v>
      </c>
      <c r="H36">
        <v>119198479</v>
      </c>
      <c r="I36">
        <v>165</v>
      </c>
      <c r="J36" s="56">
        <v>41647</v>
      </c>
      <c r="K36">
        <v>960</v>
      </c>
      <c r="L36" t="s">
        <v>88</v>
      </c>
      <c r="M36" s="59" t="s">
        <v>186</v>
      </c>
      <c r="N36" t="s">
        <v>90</v>
      </c>
      <c r="O36" s="56">
        <v>41964</v>
      </c>
      <c r="AB36" s="59"/>
      <c r="AC36" s="59"/>
    </row>
    <row r="37" spans="1:31" ht="38.25" x14ac:dyDescent="0.2">
      <c r="A37">
        <v>6079</v>
      </c>
      <c r="B37">
        <v>6210</v>
      </c>
      <c r="C37" t="s">
        <v>83</v>
      </c>
      <c r="D37" t="s">
        <v>45</v>
      </c>
      <c r="E37" t="s">
        <v>85</v>
      </c>
      <c r="F37" t="s">
        <v>86</v>
      </c>
      <c r="G37" t="s">
        <v>189</v>
      </c>
      <c r="H37">
        <v>75796110</v>
      </c>
      <c r="I37">
        <v>166</v>
      </c>
      <c r="J37" s="56">
        <v>41647</v>
      </c>
      <c r="K37">
        <v>960</v>
      </c>
      <c r="L37" t="s">
        <v>88</v>
      </c>
      <c r="M37" s="59" t="s">
        <v>190</v>
      </c>
      <c r="N37" t="s">
        <v>90</v>
      </c>
      <c r="O37" s="56">
        <v>41967</v>
      </c>
      <c r="AB37" s="59"/>
      <c r="AC37" s="59"/>
    </row>
    <row r="38" spans="1:31" ht="51" x14ac:dyDescent="0.2">
      <c r="A38">
        <v>6080</v>
      </c>
      <c r="B38">
        <v>6211</v>
      </c>
      <c r="C38" t="s">
        <v>83</v>
      </c>
      <c r="D38" t="s">
        <v>45</v>
      </c>
      <c r="E38" t="s">
        <v>85</v>
      </c>
      <c r="F38" t="s">
        <v>86</v>
      </c>
      <c r="G38" t="s">
        <v>191</v>
      </c>
      <c r="H38">
        <v>156800112</v>
      </c>
      <c r="I38">
        <v>167</v>
      </c>
      <c r="J38" s="56">
        <v>41647</v>
      </c>
      <c r="K38">
        <v>960</v>
      </c>
      <c r="L38" t="s">
        <v>88</v>
      </c>
      <c r="M38" s="59" t="s">
        <v>192</v>
      </c>
      <c r="N38" t="s">
        <v>90</v>
      </c>
      <c r="O38" s="56">
        <v>41967</v>
      </c>
      <c r="AB38" s="59"/>
      <c r="AC38" s="59"/>
    </row>
    <row r="39" spans="1:31" ht="38.25" x14ac:dyDescent="0.2">
      <c r="A39">
        <v>6081</v>
      </c>
      <c r="B39">
        <v>6212</v>
      </c>
      <c r="C39" t="s">
        <v>79</v>
      </c>
      <c r="D39" t="s">
        <v>45</v>
      </c>
      <c r="E39" t="s">
        <v>85</v>
      </c>
      <c r="F39" t="s">
        <v>86</v>
      </c>
      <c r="G39" t="s">
        <v>193</v>
      </c>
      <c r="H39">
        <v>800370990</v>
      </c>
      <c r="I39">
        <v>168</v>
      </c>
      <c r="J39" s="56">
        <v>41647</v>
      </c>
      <c r="K39">
        <v>500</v>
      </c>
      <c r="L39" t="s">
        <v>88</v>
      </c>
      <c r="M39" s="59" t="s">
        <v>194</v>
      </c>
      <c r="N39" t="s">
        <v>61</v>
      </c>
      <c r="O39" s="56">
        <v>41967</v>
      </c>
      <c r="P39" s="56">
        <v>42060</v>
      </c>
      <c r="Q39">
        <v>636</v>
      </c>
      <c r="R39" s="56">
        <v>41647</v>
      </c>
      <c r="T39">
        <v>824</v>
      </c>
      <c r="U39" s="56">
        <v>42079</v>
      </c>
      <c r="V39" s="56">
        <v>42298</v>
      </c>
      <c r="X39" s="56">
        <v>42739</v>
      </c>
      <c r="AB39" s="59" t="s">
        <v>195</v>
      </c>
      <c r="AC39" s="59"/>
    </row>
    <row r="40" spans="1:31" ht="25.5" x14ac:dyDescent="0.2">
      <c r="A40">
        <v>6082</v>
      </c>
      <c r="B40">
        <v>6213</v>
      </c>
      <c r="C40" t="s">
        <v>83</v>
      </c>
      <c r="D40" t="s">
        <v>45</v>
      </c>
      <c r="E40" t="s">
        <v>85</v>
      </c>
      <c r="F40" t="s">
        <v>86</v>
      </c>
      <c r="G40" t="s">
        <v>196</v>
      </c>
      <c r="H40">
        <v>800352437</v>
      </c>
      <c r="I40">
        <v>169</v>
      </c>
      <c r="J40" s="56">
        <v>41647</v>
      </c>
      <c r="K40">
        <v>260</v>
      </c>
      <c r="L40" t="s">
        <v>88</v>
      </c>
      <c r="M40" s="59" t="s">
        <v>197</v>
      </c>
      <c r="N40" t="s">
        <v>90</v>
      </c>
      <c r="O40" s="56">
        <v>41983</v>
      </c>
      <c r="AB40" s="59"/>
      <c r="AC40" s="59"/>
    </row>
    <row r="41" spans="1:31" ht="51" x14ac:dyDescent="0.2">
      <c r="A41">
        <v>6083</v>
      </c>
      <c r="B41">
        <v>6214</v>
      </c>
      <c r="C41" t="s">
        <v>83</v>
      </c>
      <c r="D41" t="s">
        <v>45</v>
      </c>
      <c r="E41" t="s">
        <v>85</v>
      </c>
      <c r="F41" t="s">
        <v>86</v>
      </c>
      <c r="G41" t="s">
        <v>198</v>
      </c>
      <c r="H41">
        <v>999013536</v>
      </c>
      <c r="I41">
        <v>170</v>
      </c>
      <c r="J41" s="56">
        <v>41647</v>
      </c>
      <c r="K41">
        <v>960</v>
      </c>
      <c r="L41" t="s">
        <v>88</v>
      </c>
      <c r="M41" s="59" t="s">
        <v>199</v>
      </c>
      <c r="N41" t="s">
        <v>90</v>
      </c>
      <c r="O41" s="56">
        <v>41652</v>
      </c>
      <c r="AB41" s="59"/>
      <c r="AC41" s="59"/>
    </row>
    <row r="42" spans="1:31" ht="51" x14ac:dyDescent="0.2">
      <c r="A42">
        <v>6084</v>
      </c>
      <c r="B42">
        <v>6215</v>
      </c>
      <c r="C42" t="s">
        <v>83</v>
      </c>
      <c r="D42" t="s">
        <v>45</v>
      </c>
      <c r="E42" t="s">
        <v>85</v>
      </c>
      <c r="F42" t="s">
        <v>86</v>
      </c>
      <c r="G42" t="s">
        <v>198</v>
      </c>
      <c r="H42">
        <v>999013536</v>
      </c>
      <c r="I42">
        <v>171</v>
      </c>
      <c r="J42" s="56">
        <v>41647</v>
      </c>
      <c r="K42">
        <v>960</v>
      </c>
      <c r="L42" t="s">
        <v>88</v>
      </c>
      <c r="M42" s="59" t="s">
        <v>200</v>
      </c>
      <c r="N42" t="s">
        <v>90</v>
      </c>
      <c r="O42" s="56">
        <v>41652</v>
      </c>
      <c r="AB42" s="59"/>
      <c r="AC42" s="59"/>
    </row>
    <row r="43" spans="1:31" ht="25.5" x14ac:dyDescent="0.2">
      <c r="A43">
        <v>6085</v>
      </c>
      <c r="B43">
        <v>6216</v>
      </c>
      <c r="C43" t="s">
        <v>83</v>
      </c>
      <c r="D43" t="s">
        <v>45</v>
      </c>
      <c r="E43" t="s">
        <v>85</v>
      </c>
      <c r="F43" t="s">
        <v>86</v>
      </c>
      <c r="G43" t="s">
        <v>201</v>
      </c>
      <c r="H43">
        <v>999485214</v>
      </c>
      <c r="I43">
        <v>174</v>
      </c>
      <c r="J43" s="56">
        <v>41647</v>
      </c>
      <c r="K43">
        <v>440</v>
      </c>
      <c r="L43" t="s">
        <v>88</v>
      </c>
      <c r="M43" s="59" t="s">
        <v>202</v>
      </c>
      <c r="N43" t="s">
        <v>90</v>
      </c>
      <c r="O43" s="56">
        <v>42052</v>
      </c>
      <c r="AB43" s="59"/>
      <c r="AC43" s="59"/>
    </row>
    <row r="44" spans="1:31" ht="38.25" x14ac:dyDescent="0.2">
      <c r="A44">
        <v>6086</v>
      </c>
      <c r="B44">
        <v>6217</v>
      </c>
      <c r="C44" t="s">
        <v>83</v>
      </c>
      <c r="D44" t="s">
        <v>45</v>
      </c>
      <c r="E44" t="s">
        <v>85</v>
      </c>
      <c r="F44" t="s">
        <v>86</v>
      </c>
      <c r="G44" t="s">
        <v>203</v>
      </c>
      <c r="H44">
        <v>90180851</v>
      </c>
      <c r="I44">
        <v>175</v>
      </c>
      <c r="J44" s="56">
        <v>41647</v>
      </c>
      <c r="K44">
        <v>776</v>
      </c>
      <c r="L44" t="s">
        <v>88</v>
      </c>
      <c r="M44" s="59" t="s">
        <v>204</v>
      </c>
      <c r="N44" t="s">
        <v>90</v>
      </c>
      <c r="O44" s="56">
        <v>42052</v>
      </c>
      <c r="AB44" s="59"/>
      <c r="AC44" s="59"/>
    </row>
    <row r="45" spans="1:31" ht="38.25" x14ac:dyDescent="0.2">
      <c r="A45">
        <v>6087</v>
      </c>
      <c r="B45">
        <v>6117</v>
      </c>
      <c r="C45" t="s">
        <v>122</v>
      </c>
      <c r="D45" t="s">
        <v>45</v>
      </c>
      <c r="E45" t="s">
        <v>85</v>
      </c>
      <c r="F45" t="s">
        <v>86</v>
      </c>
      <c r="G45" t="s">
        <v>205</v>
      </c>
      <c r="H45">
        <v>800455360</v>
      </c>
      <c r="I45">
        <v>22</v>
      </c>
      <c r="J45" s="56">
        <v>41647</v>
      </c>
      <c r="K45">
        <v>999</v>
      </c>
      <c r="L45" t="s">
        <v>88</v>
      </c>
      <c r="M45" s="59" t="s">
        <v>206</v>
      </c>
      <c r="N45" t="s">
        <v>90</v>
      </c>
      <c r="O45" s="56">
        <v>41845</v>
      </c>
      <c r="P45" s="56">
        <v>42087</v>
      </c>
      <c r="Q45">
        <v>931</v>
      </c>
      <c r="R45" s="56">
        <v>41647</v>
      </c>
      <c r="T45">
        <v>1232</v>
      </c>
      <c r="U45" s="56">
        <v>42116</v>
      </c>
      <c r="AB45" s="59"/>
      <c r="AC45" s="59" t="s">
        <v>207</v>
      </c>
      <c r="AD45">
        <v>999</v>
      </c>
      <c r="AE45" s="56">
        <v>42430</v>
      </c>
    </row>
    <row r="46" spans="1:31" ht="51" x14ac:dyDescent="0.2">
      <c r="A46">
        <v>6088</v>
      </c>
      <c r="B46">
        <v>6118</v>
      </c>
      <c r="C46" t="s">
        <v>83</v>
      </c>
      <c r="D46" t="s">
        <v>45</v>
      </c>
      <c r="E46" t="s">
        <v>85</v>
      </c>
      <c r="F46" t="s">
        <v>86</v>
      </c>
      <c r="G46" t="s">
        <v>205</v>
      </c>
      <c r="H46">
        <v>800455360</v>
      </c>
      <c r="I46">
        <v>23</v>
      </c>
      <c r="J46" s="56">
        <v>41647</v>
      </c>
      <c r="K46">
        <v>499</v>
      </c>
      <c r="L46" t="s">
        <v>88</v>
      </c>
      <c r="M46" s="59" t="s">
        <v>208</v>
      </c>
      <c r="N46" t="s">
        <v>90</v>
      </c>
      <c r="O46" s="56">
        <v>41845</v>
      </c>
      <c r="AB46" s="59"/>
      <c r="AC46" s="59"/>
    </row>
    <row r="47" spans="1:31" ht="25.5" x14ac:dyDescent="0.2">
      <c r="A47">
        <v>6089</v>
      </c>
      <c r="B47">
        <v>6119</v>
      </c>
      <c r="C47" t="s">
        <v>122</v>
      </c>
      <c r="D47" t="s">
        <v>45</v>
      </c>
      <c r="E47" t="s">
        <v>85</v>
      </c>
      <c r="F47" t="s">
        <v>86</v>
      </c>
      <c r="G47" t="s">
        <v>205</v>
      </c>
      <c r="H47">
        <v>800455360</v>
      </c>
      <c r="I47">
        <v>24</v>
      </c>
      <c r="J47" s="56">
        <v>41647</v>
      </c>
      <c r="K47">
        <v>999</v>
      </c>
      <c r="L47" t="s">
        <v>88</v>
      </c>
      <c r="M47" s="59" t="s">
        <v>209</v>
      </c>
      <c r="N47" t="s">
        <v>90</v>
      </c>
      <c r="O47" s="56">
        <v>41845</v>
      </c>
      <c r="P47" s="56">
        <v>42040</v>
      </c>
      <c r="Q47">
        <v>323</v>
      </c>
      <c r="R47" s="56">
        <v>41647</v>
      </c>
      <c r="T47">
        <v>379</v>
      </c>
      <c r="U47" s="56">
        <v>42044</v>
      </c>
      <c r="AB47" s="59"/>
      <c r="AC47" s="59" t="s">
        <v>210</v>
      </c>
      <c r="AD47">
        <v>999</v>
      </c>
      <c r="AE47" s="56">
        <v>42343</v>
      </c>
    </row>
    <row r="48" spans="1:31" ht="51" x14ac:dyDescent="0.2">
      <c r="A48">
        <v>6090</v>
      </c>
      <c r="B48">
        <v>6120</v>
      </c>
      <c r="C48" t="s">
        <v>122</v>
      </c>
      <c r="D48" t="s">
        <v>45</v>
      </c>
      <c r="E48" t="s">
        <v>85</v>
      </c>
      <c r="F48" t="s">
        <v>86</v>
      </c>
      <c r="G48" t="s">
        <v>211</v>
      </c>
      <c r="H48">
        <v>800350315</v>
      </c>
      <c r="I48">
        <v>25</v>
      </c>
      <c r="J48" s="56">
        <v>41647</v>
      </c>
      <c r="K48">
        <v>499</v>
      </c>
      <c r="L48" t="s">
        <v>88</v>
      </c>
      <c r="M48" s="59" t="s">
        <v>212</v>
      </c>
      <c r="N48" t="s">
        <v>90</v>
      </c>
      <c r="O48" s="56">
        <v>41848</v>
      </c>
      <c r="P48" s="56">
        <v>42032</v>
      </c>
      <c r="Q48">
        <v>258</v>
      </c>
      <c r="R48" s="56">
        <v>41647</v>
      </c>
      <c r="T48">
        <v>287</v>
      </c>
      <c r="U48" s="56">
        <v>42037</v>
      </c>
      <c r="AB48" s="59" t="s">
        <v>213</v>
      </c>
      <c r="AC48" s="59" t="s">
        <v>214</v>
      </c>
      <c r="AD48">
        <v>499</v>
      </c>
      <c r="AE48" s="60">
        <v>42571.709189814814</v>
      </c>
    </row>
    <row r="49" spans="1:31" ht="38.25" x14ac:dyDescent="0.2">
      <c r="A49">
        <v>6091</v>
      </c>
      <c r="B49">
        <v>6121</v>
      </c>
      <c r="C49" t="s">
        <v>122</v>
      </c>
      <c r="D49" t="s">
        <v>45</v>
      </c>
      <c r="E49" t="s">
        <v>85</v>
      </c>
      <c r="F49" t="s">
        <v>86</v>
      </c>
      <c r="G49" t="s">
        <v>215</v>
      </c>
      <c r="H49">
        <v>800542780</v>
      </c>
      <c r="I49">
        <v>26</v>
      </c>
      <c r="J49" s="56">
        <v>41647</v>
      </c>
      <c r="K49">
        <v>999</v>
      </c>
      <c r="L49" t="s">
        <v>88</v>
      </c>
      <c r="M49" s="59" t="s">
        <v>216</v>
      </c>
      <c r="N49" t="s">
        <v>90</v>
      </c>
      <c r="O49" s="56">
        <v>41848</v>
      </c>
      <c r="P49" s="56">
        <v>42054</v>
      </c>
      <c r="Q49">
        <v>518</v>
      </c>
      <c r="R49" s="56">
        <v>41647</v>
      </c>
      <c r="T49">
        <v>639</v>
      </c>
      <c r="U49" s="56">
        <v>42061</v>
      </c>
      <c r="AB49" s="59"/>
      <c r="AC49" s="59" t="s">
        <v>217</v>
      </c>
      <c r="AD49">
        <v>999</v>
      </c>
      <c r="AE49" s="56">
        <v>42430</v>
      </c>
    </row>
    <row r="50" spans="1:31" ht="51" x14ac:dyDescent="0.2">
      <c r="A50">
        <v>6092</v>
      </c>
      <c r="B50">
        <v>6122</v>
      </c>
      <c r="C50" t="s">
        <v>83</v>
      </c>
      <c r="D50" t="s">
        <v>45</v>
      </c>
      <c r="E50" t="s">
        <v>85</v>
      </c>
      <c r="F50" t="s">
        <v>86</v>
      </c>
      <c r="G50" t="s">
        <v>218</v>
      </c>
      <c r="H50">
        <v>800348240</v>
      </c>
      <c r="I50">
        <v>27</v>
      </c>
      <c r="J50" s="56">
        <v>41647</v>
      </c>
      <c r="K50">
        <v>250</v>
      </c>
      <c r="L50" t="s">
        <v>88</v>
      </c>
      <c r="M50" s="59" t="s">
        <v>219</v>
      </c>
      <c r="N50" t="s">
        <v>90</v>
      </c>
      <c r="O50" s="56">
        <v>42387</v>
      </c>
      <c r="AB50" s="59" t="s">
        <v>220</v>
      </c>
      <c r="AC50" s="59"/>
    </row>
    <row r="51" spans="1:31" ht="51" x14ac:dyDescent="0.2">
      <c r="A51">
        <v>6093</v>
      </c>
      <c r="B51">
        <v>6123</v>
      </c>
      <c r="C51" t="s">
        <v>83</v>
      </c>
      <c r="D51" t="s">
        <v>45</v>
      </c>
      <c r="E51" t="s">
        <v>85</v>
      </c>
      <c r="F51" t="s">
        <v>86</v>
      </c>
      <c r="G51" t="s">
        <v>211</v>
      </c>
      <c r="H51">
        <v>800350315</v>
      </c>
      <c r="I51">
        <v>28</v>
      </c>
      <c r="J51" s="56">
        <v>41647</v>
      </c>
      <c r="K51">
        <v>499</v>
      </c>
      <c r="L51" t="s">
        <v>88</v>
      </c>
      <c r="M51" s="59" t="s">
        <v>221</v>
      </c>
      <c r="N51" t="s">
        <v>90</v>
      </c>
      <c r="O51" s="56">
        <v>41848</v>
      </c>
      <c r="AB51" s="59" t="s">
        <v>213</v>
      </c>
      <c r="AC51" s="59"/>
    </row>
    <row r="52" spans="1:31" ht="25.5" x14ac:dyDescent="0.2">
      <c r="A52">
        <v>6094</v>
      </c>
      <c r="B52">
        <v>6124</v>
      </c>
      <c r="C52" t="s">
        <v>83</v>
      </c>
      <c r="D52" t="s">
        <v>45</v>
      </c>
      <c r="E52" t="s">
        <v>85</v>
      </c>
      <c r="F52" t="s">
        <v>86</v>
      </c>
      <c r="G52" t="s">
        <v>215</v>
      </c>
      <c r="H52">
        <v>800542780</v>
      </c>
      <c r="I52">
        <v>29</v>
      </c>
      <c r="J52" s="56">
        <v>41647</v>
      </c>
      <c r="K52">
        <v>499</v>
      </c>
      <c r="L52" t="s">
        <v>88</v>
      </c>
      <c r="M52" s="59" t="s">
        <v>209</v>
      </c>
      <c r="N52" t="s">
        <v>90</v>
      </c>
      <c r="O52" s="56">
        <v>41848</v>
      </c>
      <c r="AB52" s="59"/>
      <c r="AC52" s="59"/>
    </row>
    <row r="53" spans="1:31" ht="38.25" x14ac:dyDescent="0.2">
      <c r="A53">
        <v>6095</v>
      </c>
      <c r="B53">
        <v>6125</v>
      </c>
      <c r="C53" t="s">
        <v>83</v>
      </c>
      <c r="D53" t="s">
        <v>45</v>
      </c>
      <c r="E53" t="s">
        <v>85</v>
      </c>
      <c r="F53" t="s">
        <v>86</v>
      </c>
      <c r="G53" t="s">
        <v>215</v>
      </c>
      <c r="H53">
        <v>800542780</v>
      </c>
      <c r="I53">
        <v>30</v>
      </c>
      <c r="J53" s="56">
        <v>41647</v>
      </c>
      <c r="K53">
        <v>499</v>
      </c>
      <c r="L53" t="s">
        <v>88</v>
      </c>
      <c r="M53" s="59" t="s">
        <v>222</v>
      </c>
      <c r="N53" t="s">
        <v>90</v>
      </c>
      <c r="O53" s="56">
        <v>41848</v>
      </c>
      <c r="AB53" s="59"/>
      <c r="AC53" s="59"/>
    </row>
    <row r="54" spans="1:31" ht="51" x14ac:dyDescent="0.2">
      <c r="A54">
        <v>6096</v>
      </c>
      <c r="B54">
        <v>6126</v>
      </c>
      <c r="C54" t="s">
        <v>122</v>
      </c>
      <c r="D54" t="s">
        <v>45</v>
      </c>
      <c r="E54" t="s">
        <v>85</v>
      </c>
      <c r="F54" t="s">
        <v>86</v>
      </c>
      <c r="G54" t="s">
        <v>218</v>
      </c>
      <c r="H54">
        <v>800348240</v>
      </c>
      <c r="I54">
        <v>31</v>
      </c>
      <c r="J54" s="56">
        <v>41647</v>
      </c>
      <c r="K54">
        <v>499</v>
      </c>
      <c r="L54" t="s">
        <v>88</v>
      </c>
      <c r="M54" s="59" t="s">
        <v>223</v>
      </c>
      <c r="N54" t="s">
        <v>90</v>
      </c>
      <c r="O54" s="56">
        <v>41849</v>
      </c>
      <c r="P54" s="56">
        <v>42032</v>
      </c>
      <c r="Q54">
        <v>256</v>
      </c>
      <c r="R54" s="56">
        <v>41647</v>
      </c>
      <c r="T54">
        <v>283</v>
      </c>
      <c r="U54" s="56">
        <v>42034</v>
      </c>
      <c r="AB54" s="59"/>
      <c r="AC54" s="59" t="s">
        <v>224</v>
      </c>
      <c r="AD54">
        <v>499</v>
      </c>
      <c r="AE54" s="56">
        <v>42231</v>
      </c>
    </row>
    <row r="55" spans="1:31" ht="38.25" x14ac:dyDescent="0.2">
      <c r="A55">
        <v>6097</v>
      </c>
      <c r="B55">
        <v>6127</v>
      </c>
      <c r="C55" t="s">
        <v>83</v>
      </c>
      <c r="D55" t="s">
        <v>45</v>
      </c>
      <c r="E55" t="s">
        <v>85</v>
      </c>
      <c r="F55" t="s">
        <v>86</v>
      </c>
      <c r="G55" t="s">
        <v>215</v>
      </c>
      <c r="H55">
        <v>800542780</v>
      </c>
      <c r="I55">
        <v>32</v>
      </c>
      <c r="J55" s="56">
        <v>41647</v>
      </c>
      <c r="K55">
        <v>499</v>
      </c>
      <c r="L55" t="s">
        <v>88</v>
      </c>
      <c r="M55" s="59" t="s">
        <v>225</v>
      </c>
      <c r="N55" t="s">
        <v>90</v>
      </c>
      <c r="O55" s="56">
        <v>41849</v>
      </c>
      <c r="AB55" s="59"/>
      <c r="AC55" s="59"/>
    </row>
    <row r="56" spans="1:31" ht="38.25" x14ac:dyDescent="0.2">
      <c r="A56">
        <v>6098</v>
      </c>
      <c r="B56">
        <v>6128</v>
      </c>
      <c r="C56" t="s">
        <v>83</v>
      </c>
      <c r="D56" t="s">
        <v>45</v>
      </c>
      <c r="E56" t="s">
        <v>85</v>
      </c>
      <c r="F56" t="s">
        <v>86</v>
      </c>
      <c r="G56" t="s">
        <v>226</v>
      </c>
      <c r="H56">
        <v>997528628</v>
      </c>
      <c r="I56">
        <v>33</v>
      </c>
      <c r="J56" s="56">
        <v>41647</v>
      </c>
      <c r="K56">
        <v>938</v>
      </c>
      <c r="L56" t="s">
        <v>88</v>
      </c>
      <c r="M56" s="59" t="s">
        <v>227</v>
      </c>
      <c r="N56" t="s">
        <v>90</v>
      </c>
      <c r="O56" s="56">
        <v>41856</v>
      </c>
      <c r="AB56" s="59"/>
      <c r="AC56" s="59"/>
    </row>
    <row r="57" spans="1:31" ht="51" x14ac:dyDescent="0.2">
      <c r="A57">
        <v>6099</v>
      </c>
      <c r="B57">
        <v>6129</v>
      </c>
      <c r="C57" t="s">
        <v>122</v>
      </c>
      <c r="D57" t="s">
        <v>45</v>
      </c>
      <c r="E57" t="s">
        <v>85</v>
      </c>
      <c r="F57" t="s">
        <v>86</v>
      </c>
      <c r="G57" t="s">
        <v>228</v>
      </c>
      <c r="H57">
        <v>800543997</v>
      </c>
      <c r="I57">
        <v>34</v>
      </c>
      <c r="J57" s="56">
        <v>41647</v>
      </c>
      <c r="K57">
        <v>250</v>
      </c>
      <c r="L57" t="s">
        <v>88</v>
      </c>
      <c r="M57" s="59" t="s">
        <v>229</v>
      </c>
      <c r="N57" t="s">
        <v>90</v>
      </c>
      <c r="O57" s="56">
        <v>41857</v>
      </c>
      <c r="P57" s="56">
        <v>42412</v>
      </c>
      <c r="Q57">
        <v>538</v>
      </c>
      <c r="R57" s="56">
        <v>41647</v>
      </c>
      <c r="T57">
        <v>845</v>
      </c>
      <c r="U57" s="56">
        <v>42432</v>
      </c>
      <c r="AB57" s="59"/>
      <c r="AC57" s="59" t="s">
        <v>230</v>
      </c>
      <c r="AD57">
        <v>250</v>
      </c>
      <c r="AE57" s="56">
        <v>42557</v>
      </c>
    </row>
    <row r="58" spans="1:31" ht="63.75" x14ac:dyDescent="0.2">
      <c r="A58">
        <v>6100</v>
      </c>
      <c r="B58">
        <v>6130</v>
      </c>
      <c r="C58" t="s">
        <v>83</v>
      </c>
      <c r="D58" t="s">
        <v>45</v>
      </c>
      <c r="E58" t="s">
        <v>85</v>
      </c>
      <c r="F58" t="s">
        <v>86</v>
      </c>
      <c r="G58" t="s">
        <v>231</v>
      </c>
      <c r="H58">
        <v>800543985</v>
      </c>
      <c r="I58">
        <v>35</v>
      </c>
      <c r="J58" s="56">
        <v>41647</v>
      </c>
      <c r="K58">
        <v>250</v>
      </c>
      <c r="L58" t="s">
        <v>88</v>
      </c>
      <c r="M58" s="59" t="s">
        <v>232</v>
      </c>
      <c r="N58" t="s">
        <v>90</v>
      </c>
      <c r="O58" s="56">
        <v>41877</v>
      </c>
      <c r="AB58" s="59"/>
      <c r="AC58" s="59"/>
    </row>
    <row r="59" spans="1:31" ht="63.75" x14ac:dyDescent="0.2">
      <c r="A59">
        <v>6101</v>
      </c>
      <c r="B59">
        <v>6131</v>
      </c>
      <c r="C59" t="s">
        <v>83</v>
      </c>
      <c r="D59" t="s">
        <v>45</v>
      </c>
      <c r="E59" t="s">
        <v>85</v>
      </c>
      <c r="F59" t="s">
        <v>86</v>
      </c>
      <c r="G59" t="s">
        <v>231</v>
      </c>
      <c r="H59">
        <v>800543985</v>
      </c>
      <c r="I59">
        <v>36</v>
      </c>
      <c r="J59" s="56">
        <v>41647</v>
      </c>
      <c r="K59">
        <v>750</v>
      </c>
      <c r="L59" t="s">
        <v>88</v>
      </c>
      <c r="M59" s="59" t="s">
        <v>232</v>
      </c>
      <c r="N59" t="s">
        <v>90</v>
      </c>
      <c r="O59" s="56">
        <v>41877</v>
      </c>
      <c r="AB59" s="59"/>
      <c r="AC59" s="59"/>
    </row>
    <row r="60" spans="1:31" ht="51" x14ac:dyDescent="0.2">
      <c r="A60">
        <v>6102</v>
      </c>
      <c r="B60">
        <v>6132</v>
      </c>
      <c r="C60" t="s">
        <v>122</v>
      </c>
      <c r="D60" t="s">
        <v>45</v>
      </c>
      <c r="E60" t="s">
        <v>85</v>
      </c>
      <c r="F60" t="s">
        <v>86</v>
      </c>
      <c r="G60" t="s">
        <v>228</v>
      </c>
      <c r="H60">
        <v>800543997</v>
      </c>
      <c r="I60">
        <v>37</v>
      </c>
      <c r="J60" s="56">
        <v>41647</v>
      </c>
      <c r="K60">
        <v>250</v>
      </c>
      <c r="L60" t="s">
        <v>88</v>
      </c>
      <c r="M60" s="59" t="s">
        <v>233</v>
      </c>
      <c r="N60" t="s">
        <v>90</v>
      </c>
      <c r="O60" s="56">
        <v>41877</v>
      </c>
      <c r="P60" s="56">
        <v>42412</v>
      </c>
      <c r="Q60">
        <v>538</v>
      </c>
      <c r="R60" s="56">
        <v>41647</v>
      </c>
      <c r="T60">
        <v>846</v>
      </c>
      <c r="U60" s="56">
        <v>42432</v>
      </c>
      <c r="AB60" s="59"/>
      <c r="AC60" s="59" t="s">
        <v>230</v>
      </c>
      <c r="AD60">
        <v>250</v>
      </c>
      <c r="AE60" s="56">
        <v>42557</v>
      </c>
    </row>
    <row r="61" spans="1:31" ht="25.5" x14ac:dyDescent="0.2">
      <c r="A61">
        <v>6103</v>
      </c>
      <c r="B61">
        <v>6133</v>
      </c>
      <c r="C61" t="s">
        <v>122</v>
      </c>
      <c r="D61" t="s">
        <v>45</v>
      </c>
      <c r="E61" t="s">
        <v>85</v>
      </c>
      <c r="F61" t="s">
        <v>86</v>
      </c>
      <c r="G61" t="s">
        <v>234</v>
      </c>
      <c r="H61">
        <v>800544287</v>
      </c>
      <c r="I61">
        <v>38</v>
      </c>
      <c r="J61" s="56">
        <v>41647</v>
      </c>
      <c r="K61">
        <v>160</v>
      </c>
      <c r="L61" t="s">
        <v>88</v>
      </c>
      <c r="M61" s="59" t="s">
        <v>235</v>
      </c>
      <c r="N61" t="s">
        <v>90</v>
      </c>
      <c r="AB61" s="59"/>
      <c r="AC61" s="59" t="s">
        <v>236</v>
      </c>
      <c r="AE61" s="56">
        <v>41741</v>
      </c>
    </row>
    <row r="62" spans="1:31" ht="25.5" x14ac:dyDescent="0.2">
      <c r="A62">
        <v>6104</v>
      </c>
      <c r="B62">
        <v>6134</v>
      </c>
      <c r="C62" t="s">
        <v>83</v>
      </c>
      <c r="D62" t="s">
        <v>45</v>
      </c>
      <c r="E62" t="s">
        <v>85</v>
      </c>
      <c r="F62" t="s">
        <v>86</v>
      </c>
      <c r="G62" t="s">
        <v>237</v>
      </c>
      <c r="H62">
        <v>800324790</v>
      </c>
      <c r="I62">
        <v>40</v>
      </c>
      <c r="J62" s="56">
        <v>41647</v>
      </c>
      <c r="K62">
        <v>500</v>
      </c>
      <c r="L62" t="s">
        <v>88</v>
      </c>
      <c r="M62" s="59" t="s">
        <v>238</v>
      </c>
      <c r="N62" t="s">
        <v>90</v>
      </c>
      <c r="O62" s="56">
        <v>41877</v>
      </c>
      <c r="AB62" s="59"/>
      <c r="AC62" s="59"/>
    </row>
    <row r="63" spans="1:31" ht="38.25" x14ac:dyDescent="0.2">
      <c r="A63">
        <v>6105</v>
      </c>
      <c r="B63">
        <v>6135</v>
      </c>
      <c r="C63" t="s">
        <v>83</v>
      </c>
      <c r="D63" t="s">
        <v>45</v>
      </c>
      <c r="E63" t="s">
        <v>85</v>
      </c>
      <c r="F63" t="s">
        <v>86</v>
      </c>
      <c r="G63" t="s">
        <v>239</v>
      </c>
      <c r="H63">
        <v>800482582</v>
      </c>
      <c r="I63">
        <v>41</v>
      </c>
      <c r="J63" s="56">
        <v>41647</v>
      </c>
      <c r="K63">
        <v>500</v>
      </c>
      <c r="L63" t="s">
        <v>88</v>
      </c>
      <c r="M63" s="59" t="s">
        <v>240</v>
      </c>
      <c r="N63" t="s">
        <v>90</v>
      </c>
      <c r="O63" s="56">
        <v>41877</v>
      </c>
      <c r="AB63" s="59"/>
      <c r="AC63" s="59"/>
    </row>
    <row r="64" spans="1:31" ht="38.25" x14ac:dyDescent="0.2">
      <c r="A64">
        <v>6106</v>
      </c>
      <c r="B64">
        <v>6136</v>
      </c>
      <c r="C64" t="s">
        <v>83</v>
      </c>
      <c r="D64" t="s">
        <v>45</v>
      </c>
      <c r="E64" t="s">
        <v>85</v>
      </c>
      <c r="F64" t="s">
        <v>86</v>
      </c>
      <c r="G64" t="s">
        <v>241</v>
      </c>
      <c r="H64">
        <v>800368160</v>
      </c>
      <c r="I64">
        <v>43</v>
      </c>
      <c r="J64" s="56">
        <v>41647</v>
      </c>
      <c r="K64">
        <v>9998</v>
      </c>
      <c r="L64" t="s">
        <v>88</v>
      </c>
      <c r="M64" s="59" t="s">
        <v>147</v>
      </c>
      <c r="N64" t="s">
        <v>90</v>
      </c>
      <c r="O64" s="56">
        <v>41878</v>
      </c>
      <c r="AB64" s="59"/>
      <c r="AC64" s="59"/>
    </row>
    <row r="65" spans="1:31" ht="25.5" x14ac:dyDescent="0.2">
      <c r="A65">
        <v>6107</v>
      </c>
      <c r="B65">
        <v>6137</v>
      </c>
      <c r="C65" t="s">
        <v>122</v>
      </c>
      <c r="D65" t="s">
        <v>45</v>
      </c>
      <c r="E65" t="s">
        <v>85</v>
      </c>
      <c r="F65" t="s">
        <v>86</v>
      </c>
      <c r="G65" t="s">
        <v>242</v>
      </c>
      <c r="H65">
        <v>998443330</v>
      </c>
      <c r="I65">
        <v>44</v>
      </c>
      <c r="J65" s="56">
        <v>41647</v>
      </c>
      <c r="K65">
        <v>999</v>
      </c>
      <c r="L65" t="s">
        <v>88</v>
      </c>
      <c r="M65" s="59" t="s">
        <v>243</v>
      </c>
      <c r="N65" t="s">
        <v>90</v>
      </c>
      <c r="AB65" s="59"/>
      <c r="AC65" s="59" t="s">
        <v>244</v>
      </c>
      <c r="AE65" s="56">
        <v>41870</v>
      </c>
    </row>
    <row r="66" spans="1:31" ht="51" x14ac:dyDescent="0.2">
      <c r="A66">
        <v>6108</v>
      </c>
      <c r="B66">
        <v>6138</v>
      </c>
      <c r="C66" t="s">
        <v>122</v>
      </c>
      <c r="D66" t="s">
        <v>45</v>
      </c>
      <c r="E66" t="s">
        <v>85</v>
      </c>
      <c r="F66" t="s">
        <v>86</v>
      </c>
      <c r="G66" t="s">
        <v>245</v>
      </c>
      <c r="H66">
        <v>800499331</v>
      </c>
      <c r="I66">
        <v>45</v>
      </c>
      <c r="J66" s="56">
        <v>41647</v>
      </c>
      <c r="K66">
        <v>500</v>
      </c>
      <c r="L66" t="s">
        <v>88</v>
      </c>
      <c r="M66" s="59" t="s">
        <v>246</v>
      </c>
      <c r="N66" t="s">
        <v>90</v>
      </c>
      <c r="AB66" s="59"/>
      <c r="AC66" s="59" t="s">
        <v>247</v>
      </c>
      <c r="AE66" s="56">
        <v>41870</v>
      </c>
    </row>
    <row r="67" spans="1:31" ht="38.25" x14ac:dyDescent="0.2">
      <c r="A67">
        <v>6109</v>
      </c>
      <c r="B67">
        <v>6139</v>
      </c>
      <c r="C67" t="s">
        <v>122</v>
      </c>
      <c r="D67" t="s">
        <v>45</v>
      </c>
      <c r="E67" t="s">
        <v>128</v>
      </c>
      <c r="F67" t="s">
        <v>129</v>
      </c>
      <c r="G67" t="s">
        <v>248</v>
      </c>
      <c r="H67">
        <v>998901056</v>
      </c>
      <c r="I67">
        <v>46</v>
      </c>
      <c r="J67" s="56">
        <v>41647</v>
      </c>
      <c r="K67">
        <v>100</v>
      </c>
      <c r="L67" t="s">
        <v>88</v>
      </c>
      <c r="M67" s="59" t="s">
        <v>249</v>
      </c>
      <c r="N67" t="s">
        <v>90</v>
      </c>
      <c r="O67" s="56">
        <v>41878</v>
      </c>
      <c r="AB67" s="59"/>
      <c r="AC67" s="59" t="s">
        <v>250</v>
      </c>
      <c r="AE67" s="56">
        <v>42026</v>
      </c>
    </row>
    <row r="68" spans="1:31" ht="38.25" x14ac:dyDescent="0.2">
      <c r="A68">
        <v>6110</v>
      </c>
      <c r="B68">
        <v>6140</v>
      </c>
      <c r="C68" t="s">
        <v>83</v>
      </c>
      <c r="D68" t="s">
        <v>45</v>
      </c>
      <c r="E68" t="s">
        <v>128</v>
      </c>
      <c r="F68" t="s">
        <v>129</v>
      </c>
      <c r="G68" t="s">
        <v>248</v>
      </c>
      <c r="H68">
        <v>998901056</v>
      </c>
      <c r="I68">
        <v>47</v>
      </c>
      <c r="J68" s="56">
        <v>41647</v>
      </c>
      <c r="K68">
        <v>100</v>
      </c>
      <c r="L68" t="s">
        <v>88</v>
      </c>
      <c r="M68" s="59" t="s">
        <v>251</v>
      </c>
      <c r="N68" t="s">
        <v>90</v>
      </c>
      <c r="O68" s="56">
        <v>41878</v>
      </c>
      <c r="AB68" s="59"/>
      <c r="AC68" s="59"/>
    </row>
    <row r="69" spans="1:31" ht="25.5" x14ac:dyDescent="0.2">
      <c r="A69">
        <v>6111</v>
      </c>
      <c r="B69">
        <v>6141</v>
      </c>
      <c r="C69" t="s">
        <v>83</v>
      </c>
      <c r="D69" t="s">
        <v>45</v>
      </c>
      <c r="E69" t="s">
        <v>85</v>
      </c>
      <c r="F69" t="s">
        <v>86</v>
      </c>
      <c r="G69" t="s">
        <v>252</v>
      </c>
      <c r="H69">
        <v>998899068</v>
      </c>
      <c r="I69">
        <v>48</v>
      </c>
      <c r="J69" s="56">
        <v>41647</v>
      </c>
      <c r="K69">
        <v>200</v>
      </c>
      <c r="L69" t="s">
        <v>88</v>
      </c>
      <c r="M69" s="59" t="s">
        <v>253</v>
      </c>
      <c r="N69" t="s">
        <v>90</v>
      </c>
      <c r="O69" s="56">
        <v>41878</v>
      </c>
      <c r="AB69" s="59"/>
      <c r="AC69" s="59"/>
    </row>
    <row r="70" spans="1:31" ht="51" x14ac:dyDescent="0.2">
      <c r="A70">
        <v>6112</v>
      </c>
      <c r="B70">
        <v>6142</v>
      </c>
      <c r="C70" t="s">
        <v>83</v>
      </c>
      <c r="D70" t="s">
        <v>45</v>
      </c>
      <c r="E70" t="s">
        <v>128</v>
      </c>
      <c r="F70" t="s">
        <v>129</v>
      </c>
      <c r="G70" t="s">
        <v>254</v>
      </c>
      <c r="H70">
        <v>997696544</v>
      </c>
      <c r="I70">
        <v>49</v>
      </c>
      <c r="J70" s="56">
        <v>41647</v>
      </c>
      <c r="K70">
        <v>100</v>
      </c>
      <c r="L70" t="s">
        <v>88</v>
      </c>
      <c r="M70" s="59" t="s">
        <v>255</v>
      </c>
      <c r="N70" t="s">
        <v>90</v>
      </c>
      <c r="O70" s="56">
        <v>41878</v>
      </c>
      <c r="AB70" s="59"/>
      <c r="AC70" s="59"/>
    </row>
    <row r="71" spans="1:31" ht="38.25" x14ac:dyDescent="0.2">
      <c r="A71">
        <v>6113</v>
      </c>
      <c r="B71">
        <v>6143</v>
      </c>
      <c r="C71" t="s">
        <v>83</v>
      </c>
      <c r="D71" t="s">
        <v>45</v>
      </c>
      <c r="E71" t="s">
        <v>128</v>
      </c>
      <c r="F71" t="s">
        <v>129</v>
      </c>
      <c r="G71" t="s">
        <v>256</v>
      </c>
      <c r="H71">
        <v>800379763</v>
      </c>
      <c r="I71">
        <v>50</v>
      </c>
      <c r="J71" s="56">
        <v>41647</v>
      </c>
      <c r="K71">
        <v>100</v>
      </c>
      <c r="L71" t="s">
        <v>88</v>
      </c>
      <c r="M71" s="59" t="s">
        <v>257</v>
      </c>
      <c r="N71" t="s">
        <v>90</v>
      </c>
      <c r="O71" s="56">
        <v>41878</v>
      </c>
      <c r="AB71" s="59"/>
      <c r="AC71" s="59"/>
    </row>
    <row r="72" spans="1:31" ht="25.5" x14ac:dyDescent="0.2">
      <c r="A72">
        <v>6114</v>
      </c>
      <c r="B72">
        <v>6144</v>
      </c>
      <c r="C72" t="s">
        <v>83</v>
      </c>
      <c r="D72" t="s">
        <v>45</v>
      </c>
      <c r="E72" t="s">
        <v>85</v>
      </c>
      <c r="F72" t="s">
        <v>86</v>
      </c>
      <c r="G72" t="s">
        <v>258</v>
      </c>
      <c r="H72">
        <v>800379658</v>
      </c>
      <c r="I72">
        <v>51</v>
      </c>
      <c r="J72" s="56">
        <v>41647</v>
      </c>
      <c r="K72">
        <v>500</v>
      </c>
      <c r="L72" t="s">
        <v>88</v>
      </c>
      <c r="M72" s="59" t="s">
        <v>259</v>
      </c>
      <c r="N72" t="s">
        <v>90</v>
      </c>
      <c r="O72" s="56">
        <v>41879</v>
      </c>
      <c r="AB72" s="59"/>
      <c r="AC72" s="59"/>
    </row>
    <row r="73" spans="1:31" ht="38.25" x14ac:dyDescent="0.2">
      <c r="A73">
        <v>6115</v>
      </c>
      <c r="B73">
        <v>6145</v>
      </c>
      <c r="C73" t="s">
        <v>122</v>
      </c>
      <c r="D73" t="s">
        <v>45</v>
      </c>
      <c r="E73" t="s">
        <v>128</v>
      </c>
      <c r="F73" t="s">
        <v>129</v>
      </c>
      <c r="G73" t="s">
        <v>260</v>
      </c>
      <c r="H73">
        <v>800379333</v>
      </c>
      <c r="I73">
        <v>52</v>
      </c>
      <c r="J73" s="56">
        <v>41647</v>
      </c>
      <c r="K73">
        <v>100</v>
      </c>
      <c r="L73" t="s">
        <v>88</v>
      </c>
      <c r="M73" s="59" t="s">
        <v>261</v>
      </c>
      <c r="N73" t="s">
        <v>90</v>
      </c>
      <c r="O73" s="56">
        <v>41879</v>
      </c>
      <c r="AB73" s="59"/>
      <c r="AC73" s="59" t="s">
        <v>262</v>
      </c>
      <c r="AE73" s="56">
        <v>41984</v>
      </c>
    </row>
    <row r="74" spans="1:31" ht="38.25" x14ac:dyDescent="0.2">
      <c r="A74">
        <v>6116</v>
      </c>
      <c r="B74">
        <v>6146</v>
      </c>
      <c r="C74" t="s">
        <v>83</v>
      </c>
      <c r="D74" t="s">
        <v>45</v>
      </c>
      <c r="E74" t="s">
        <v>85</v>
      </c>
      <c r="F74" t="s">
        <v>86</v>
      </c>
      <c r="G74" t="s">
        <v>263</v>
      </c>
      <c r="H74">
        <v>800372528</v>
      </c>
      <c r="I74">
        <v>53</v>
      </c>
      <c r="J74" s="56">
        <v>41647</v>
      </c>
      <c r="K74">
        <v>500</v>
      </c>
      <c r="L74" t="s">
        <v>88</v>
      </c>
      <c r="M74" s="59" t="s">
        <v>264</v>
      </c>
      <c r="N74" t="s">
        <v>90</v>
      </c>
      <c r="O74" s="56">
        <v>41879</v>
      </c>
      <c r="AB74" s="59"/>
      <c r="AC74" s="59"/>
    </row>
    <row r="75" spans="1:31" ht="38.25" x14ac:dyDescent="0.2">
      <c r="A75">
        <v>6117</v>
      </c>
      <c r="B75">
        <v>6147</v>
      </c>
      <c r="C75" t="s">
        <v>83</v>
      </c>
      <c r="D75" t="s">
        <v>45</v>
      </c>
      <c r="E75" t="s">
        <v>128</v>
      </c>
      <c r="F75" t="s">
        <v>129</v>
      </c>
      <c r="G75" t="s">
        <v>47</v>
      </c>
      <c r="H75">
        <v>800373181</v>
      </c>
      <c r="I75">
        <v>54</v>
      </c>
      <c r="J75" s="56">
        <v>41647</v>
      </c>
      <c r="K75">
        <v>100</v>
      </c>
      <c r="L75" t="s">
        <v>88</v>
      </c>
      <c r="M75" s="59" t="s">
        <v>265</v>
      </c>
      <c r="N75" t="s">
        <v>90</v>
      </c>
      <c r="O75" s="56">
        <v>41879</v>
      </c>
      <c r="AB75" s="59"/>
      <c r="AC75" s="59"/>
    </row>
    <row r="76" spans="1:31" ht="38.25" x14ac:dyDescent="0.2">
      <c r="A76">
        <v>6118</v>
      </c>
      <c r="B76">
        <v>6148</v>
      </c>
      <c r="C76" t="s">
        <v>83</v>
      </c>
      <c r="D76" t="s">
        <v>45</v>
      </c>
      <c r="E76" t="s">
        <v>85</v>
      </c>
      <c r="F76" t="s">
        <v>86</v>
      </c>
      <c r="G76" t="s">
        <v>49</v>
      </c>
      <c r="H76">
        <v>800372946</v>
      </c>
      <c r="I76">
        <v>55</v>
      </c>
      <c r="J76" s="56">
        <v>41647</v>
      </c>
      <c r="K76">
        <v>500</v>
      </c>
      <c r="L76" t="s">
        <v>88</v>
      </c>
      <c r="M76" s="59" t="s">
        <v>265</v>
      </c>
      <c r="N76" t="s">
        <v>90</v>
      </c>
      <c r="O76" s="56">
        <v>41879</v>
      </c>
      <c r="AB76" s="59"/>
      <c r="AC76" s="59"/>
    </row>
    <row r="77" spans="1:31" ht="38.25" x14ac:dyDescent="0.2">
      <c r="A77">
        <v>6119</v>
      </c>
      <c r="B77">
        <v>6149</v>
      </c>
      <c r="C77" t="s">
        <v>83</v>
      </c>
      <c r="D77" t="s">
        <v>45</v>
      </c>
      <c r="E77" t="s">
        <v>128</v>
      </c>
      <c r="F77" t="s">
        <v>129</v>
      </c>
      <c r="G77" t="s">
        <v>266</v>
      </c>
      <c r="H77">
        <v>800379150</v>
      </c>
      <c r="I77">
        <v>56</v>
      </c>
      <c r="J77" s="56">
        <v>41647</v>
      </c>
      <c r="K77">
        <v>100</v>
      </c>
      <c r="L77" t="s">
        <v>88</v>
      </c>
      <c r="M77" s="59" t="s">
        <v>267</v>
      </c>
      <c r="N77" t="s">
        <v>90</v>
      </c>
      <c r="O77" s="56">
        <v>41880</v>
      </c>
      <c r="AB77" s="59"/>
      <c r="AC77" s="59"/>
    </row>
    <row r="78" spans="1:31" ht="38.25" x14ac:dyDescent="0.2">
      <c r="A78">
        <v>6120</v>
      </c>
      <c r="B78">
        <v>6150</v>
      </c>
      <c r="C78" t="s">
        <v>83</v>
      </c>
      <c r="D78" t="s">
        <v>45</v>
      </c>
      <c r="E78" t="s">
        <v>85</v>
      </c>
      <c r="F78" t="s">
        <v>86</v>
      </c>
      <c r="G78" t="s">
        <v>268</v>
      </c>
      <c r="H78">
        <v>800379241</v>
      </c>
      <c r="I78">
        <v>57</v>
      </c>
      <c r="J78" s="56">
        <v>41647</v>
      </c>
      <c r="K78">
        <v>500</v>
      </c>
      <c r="L78" t="s">
        <v>88</v>
      </c>
      <c r="M78" s="59" t="s">
        <v>267</v>
      </c>
      <c r="N78" t="s">
        <v>90</v>
      </c>
      <c r="O78" s="56">
        <v>41880</v>
      </c>
      <c r="AB78" s="59"/>
      <c r="AC78" s="59"/>
    </row>
    <row r="79" spans="1:31" ht="38.25" x14ac:dyDescent="0.2">
      <c r="A79">
        <v>6121</v>
      </c>
      <c r="B79">
        <v>6151</v>
      </c>
      <c r="C79" t="s">
        <v>83</v>
      </c>
      <c r="D79" t="s">
        <v>45</v>
      </c>
      <c r="E79" t="s">
        <v>85</v>
      </c>
      <c r="F79" t="s">
        <v>86</v>
      </c>
      <c r="G79" t="s">
        <v>269</v>
      </c>
      <c r="H79">
        <v>99985216</v>
      </c>
      <c r="I79">
        <v>60</v>
      </c>
      <c r="J79" s="56">
        <v>41647</v>
      </c>
      <c r="K79">
        <v>469</v>
      </c>
      <c r="L79" t="s">
        <v>88</v>
      </c>
      <c r="M79" s="59" t="s">
        <v>270</v>
      </c>
      <c r="N79" t="s">
        <v>90</v>
      </c>
      <c r="O79" s="56">
        <v>41893</v>
      </c>
      <c r="AB79" s="59"/>
      <c r="AC79" s="59"/>
    </row>
    <row r="80" spans="1:31" ht="51" x14ac:dyDescent="0.2">
      <c r="A80">
        <v>6122</v>
      </c>
      <c r="B80">
        <v>6152</v>
      </c>
      <c r="C80" t="s">
        <v>83</v>
      </c>
      <c r="D80" t="s">
        <v>45</v>
      </c>
      <c r="E80" t="s">
        <v>85</v>
      </c>
      <c r="F80" t="s">
        <v>86</v>
      </c>
      <c r="G80" t="s">
        <v>269</v>
      </c>
      <c r="H80">
        <v>99985216</v>
      </c>
      <c r="I80">
        <v>61</v>
      </c>
      <c r="J80" s="56">
        <v>41647</v>
      </c>
      <c r="K80">
        <v>200</v>
      </c>
      <c r="L80" t="s">
        <v>88</v>
      </c>
      <c r="M80" s="59" t="s">
        <v>271</v>
      </c>
      <c r="N80" t="s">
        <v>90</v>
      </c>
      <c r="O80" s="56">
        <v>41893</v>
      </c>
      <c r="AB80" s="59"/>
      <c r="AC80" s="59"/>
    </row>
    <row r="81" spans="1:31" ht="25.5" x14ac:dyDescent="0.2">
      <c r="A81">
        <v>6123</v>
      </c>
      <c r="B81">
        <v>6153</v>
      </c>
      <c r="C81" t="s">
        <v>83</v>
      </c>
      <c r="D81" t="s">
        <v>45</v>
      </c>
      <c r="E81" t="s">
        <v>85</v>
      </c>
      <c r="F81" t="s">
        <v>86</v>
      </c>
      <c r="G81" t="s">
        <v>272</v>
      </c>
      <c r="H81">
        <v>44804675</v>
      </c>
      <c r="I81">
        <v>62</v>
      </c>
      <c r="J81" s="56">
        <v>41647</v>
      </c>
      <c r="K81">
        <v>500</v>
      </c>
      <c r="L81" t="s">
        <v>88</v>
      </c>
      <c r="M81" s="59" t="s">
        <v>273</v>
      </c>
      <c r="N81" t="s">
        <v>90</v>
      </c>
      <c r="O81" s="56">
        <v>41893</v>
      </c>
      <c r="AB81" s="59"/>
      <c r="AC81" s="59"/>
    </row>
    <row r="82" spans="1:31" ht="38.25" x14ac:dyDescent="0.2">
      <c r="A82">
        <v>6124</v>
      </c>
      <c r="B82">
        <v>6154</v>
      </c>
      <c r="C82" t="s">
        <v>83</v>
      </c>
      <c r="D82" t="s">
        <v>45</v>
      </c>
      <c r="E82" t="s">
        <v>85</v>
      </c>
      <c r="F82" t="s">
        <v>86</v>
      </c>
      <c r="G82" t="s">
        <v>272</v>
      </c>
      <c r="H82">
        <v>44804675</v>
      </c>
      <c r="I82">
        <v>63</v>
      </c>
      <c r="J82" s="56">
        <v>41647</v>
      </c>
      <c r="K82">
        <v>500</v>
      </c>
      <c r="L82" t="s">
        <v>88</v>
      </c>
      <c r="M82" s="59" t="s">
        <v>274</v>
      </c>
      <c r="N82" t="s">
        <v>90</v>
      </c>
      <c r="O82" s="56">
        <v>41893</v>
      </c>
      <c r="AB82" s="59"/>
      <c r="AC82" s="59"/>
    </row>
    <row r="83" spans="1:31" ht="38.25" x14ac:dyDescent="0.2">
      <c r="A83">
        <v>6125</v>
      </c>
      <c r="B83">
        <v>6155</v>
      </c>
      <c r="C83" t="s">
        <v>122</v>
      </c>
      <c r="D83" t="s">
        <v>45</v>
      </c>
      <c r="E83" t="s">
        <v>85</v>
      </c>
      <c r="F83" t="s">
        <v>86</v>
      </c>
      <c r="G83" t="s">
        <v>245</v>
      </c>
      <c r="H83">
        <v>800499331</v>
      </c>
      <c r="I83">
        <v>64</v>
      </c>
      <c r="J83" s="56">
        <v>41647</v>
      </c>
      <c r="K83">
        <v>999</v>
      </c>
      <c r="L83" t="s">
        <v>88</v>
      </c>
      <c r="M83" s="59" t="s">
        <v>275</v>
      </c>
      <c r="N83" t="s">
        <v>90</v>
      </c>
      <c r="AB83" s="59"/>
      <c r="AC83" s="59" t="s">
        <v>276</v>
      </c>
      <c r="AE83" s="56">
        <v>41870</v>
      </c>
    </row>
    <row r="84" spans="1:31" ht="38.25" x14ac:dyDescent="0.2">
      <c r="A84">
        <v>6126</v>
      </c>
      <c r="B84">
        <v>6156</v>
      </c>
      <c r="C84" t="s">
        <v>122</v>
      </c>
      <c r="D84" t="s">
        <v>45</v>
      </c>
      <c r="E84" t="s">
        <v>85</v>
      </c>
      <c r="F84" t="s">
        <v>86</v>
      </c>
      <c r="G84" t="s">
        <v>277</v>
      </c>
      <c r="H84">
        <v>61359597</v>
      </c>
      <c r="I84">
        <v>65</v>
      </c>
      <c r="J84" s="56">
        <v>41647</v>
      </c>
      <c r="K84">
        <v>500</v>
      </c>
      <c r="L84" t="s">
        <v>88</v>
      </c>
      <c r="M84" s="59" t="s">
        <v>278</v>
      </c>
      <c r="N84" t="s">
        <v>90</v>
      </c>
      <c r="AB84" s="59"/>
      <c r="AC84" s="59" t="s">
        <v>279</v>
      </c>
      <c r="AE84" s="56">
        <v>41870</v>
      </c>
    </row>
    <row r="85" spans="1:31" ht="51" x14ac:dyDescent="0.2">
      <c r="A85">
        <v>6127</v>
      </c>
      <c r="B85">
        <v>6157</v>
      </c>
      <c r="C85" t="s">
        <v>83</v>
      </c>
      <c r="D85" t="s">
        <v>45</v>
      </c>
      <c r="E85" t="s">
        <v>85</v>
      </c>
      <c r="F85" t="s">
        <v>86</v>
      </c>
      <c r="G85" t="s">
        <v>280</v>
      </c>
      <c r="H85">
        <v>103518645</v>
      </c>
      <c r="I85">
        <v>66</v>
      </c>
      <c r="J85" s="56">
        <v>41647</v>
      </c>
      <c r="K85">
        <v>500</v>
      </c>
      <c r="L85" t="s">
        <v>88</v>
      </c>
      <c r="M85" s="59" t="s">
        <v>281</v>
      </c>
      <c r="N85" t="s">
        <v>90</v>
      </c>
      <c r="O85" s="56">
        <v>41894</v>
      </c>
      <c r="AB85" s="59"/>
      <c r="AC85" s="59"/>
    </row>
    <row r="86" spans="1:31" ht="51" x14ac:dyDescent="0.2">
      <c r="A86">
        <v>6128</v>
      </c>
      <c r="B86">
        <v>6158</v>
      </c>
      <c r="C86" t="s">
        <v>83</v>
      </c>
      <c r="D86" t="s">
        <v>45</v>
      </c>
      <c r="E86" t="s">
        <v>85</v>
      </c>
      <c r="F86" t="s">
        <v>86</v>
      </c>
      <c r="G86" t="s">
        <v>280</v>
      </c>
      <c r="H86">
        <v>103518645</v>
      </c>
      <c r="I86">
        <v>67</v>
      </c>
      <c r="J86" s="56">
        <v>41647</v>
      </c>
      <c r="K86">
        <v>500</v>
      </c>
      <c r="L86" t="s">
        <v>88</v>
      </c>
      <c r="M86" s="59" t="s">
        <v>282</v>
      </c>
      <c r="N86" t="s">
        <v>90</v>
      </c>
      <c r="O86" s="56">
        <v>41894</v>
      </c>
      <c r="AB86" s="59"/>
      <c r="AC86" s="59"/>
    </row>
    <row r="87" spans="1:31" ht="38.25" x14ac:dyDescent="0.2">
      <c r="A87">
        <v>6129</v>
      </c>
      <c r="B87">
        <v>6159</v>
      </c>
      <c r="C87" t="s">
        <v>83</v>
      </c>
      <c r="D87" t="s">
        <v>45</v>
      </c>
      <c r="E87" t="s">
        <v>85</v>
      </c>
      <c r="F87" t="s">
        <v>86</v>
      </c>
      <c r="G87" t="s">
        <v>283</v>
      </c>
      <c r="H87">
        <v>800430980</v>
      </c>
      <c r="I87">
        <v>68</v>
      </c>
      <c r="J87" s="56">
        <v>41647</v>
      </c>
      <c r="K87">
        <v>960</v>
      </c>
      <c r="L87" t="s">
        <v>88</v>
      </c>
      <c r="M87" s="59" t="s">
        <v>284</v>
      </c>
      <c r="N87" t="s">
        <v>90</v>
      </c>
      <c r="O87" s="56">
        <v>41894</v>
      </c>
      <c r="AB87" s="59"/>
      <c r="AC87" s="59"/>
    </row>
    <row r="88" spans="1:31" ht="38.25" x14ac:dyDescent="0.2">
      <c r="A88">
        <v>6130</v>
      </c>
      <c r="B88">
        <v>6160</v>
      </c>
      <c r="C88" t="s">
        <v>83</v>
      </c>
      <c r="D88" t="s">
        <v>45</v>
      </c>
      <c r="E88" t="s">
        <v>85</v>
      </c>
      <c r="F88" t="s">
        <v>86</v>
      </c>
      <c r="G88" t="s">
        <v>285</v>
      </c>
      <c r="H88">
        <v>999015382</v>
      </c>
      <c r="I88">
        <v>69</v>
      </c>
      <c r="J88" s="56">
        <v>41647</v>
      </c>
      <c r="K88">
        <v>480</v>
      </c>
      <c r="L88" t="s">
        <v>88</v>
      </c>
      <c r="M88" s="59" t="s">
        <v>286</v>
      </c>
      <c r="N88" t="s">
        <v>90</v>
      </c>
      <c r="O88" s="56">
        <v>41904</v>
      </c>
      <c r="AB88" s="59"/>
      <c r="AC88" s="59"/>
    </row>
    <row r="89" spans="1:31" ht="38.25" x14ac:dyDescent="0.2">
      <c r="A89">
        <v>6131</v>
      </c>
      <c r="B89">
        <v>6161</v>
      </c>
      <c r="C89" t="s">
        <v>83</v>
      </c>
      <c r="D89" t="s">
        <v>45</v>
      </c>
      <c r="E89" t="s">
        <v>85</v>
      </c>
      <c r="F89" t="s">
        <v>86</v>
      </c>
      <c r="G89" t="s">
        <v>285</v>
      </c>
      <c r="H89">
        <v>999015382</v>
      </c>
      <c r="I89">
        <v>70</v>
      </c>
      <c r="J89" s="56">
        <v>41647</v>
      </c>
      <c r="K89">
        <v>480</v>
      </c>
      <c r="L89" t="s">
        <v>88</v>
      </c>
      <c r="M89" s="59" t="s">
        <v>287</v>
      </c>
      <c r="N89" t="s">
        <v>90</v>
      </c>
      <c r="O89" s="56">
        <v>41904</v>
      </c>
      <c r="AB89" s="59"/>
      <c r="AC89" s="59"/>
    </row>
    <row r="90" spans="1:31" ht="38.25" x14ac:dyDescent="0.2">
      <c r="A90">
        <v>6132</v>
      </c>
      <c r="B90">
        <v>6162</v>
      </c>
      <c r="C90" t="s">
        <v>83</v>
      </c>
      <c r="D90" t="s">
        <v>45</v>
      </c>
      <c r="E90" t="s">
        <v>85</v>
      </c>
      <c r="F90" t="s">
        <v>86</v>
      </c>
      <c r="G90" t="s">
        <v>288</v>
      </c>
      <c r="H90">
        <v>95664662</v>
      </c>
      <c r="I90">
        <v>71</v>
      </c>
      <c r="J90" s="56">
        <v>41647</v>
      </c>
      <c r="K90">
        <v>480</v>
      </c>
      <c r="L90" t="s">
        <v>88</v>
      </c>
      <c r="M90" s="59" t="s">
        <v>289</v>
      </c>
      <c r="N90" t="s">
        <v>90</v>
      </c>
      <c r="O90" s="56">
        <v>41904</v>
      </c>
      <c r="AB90" s="59"/>
      <c r="AC90" s="59"/>
    </row>
    <row r="91" spans="1:31" ht="38.25" x14ac:dyDescent="0.2">
      <c r="A91">
        <v>6133</v>
      </c>
      <c r="B91">
        <v>6163</v>
      </c>
      <c r="C91" t="s">
        <v>122</v>
      </c>
      <c r="D91" t="s">
        <v>45</v>
      </c>
      <c r="E91" t="s">
        <v>85</v>
      </c>
      <c r="F91" t="s">
        <v>86</v>
      </c>
      <c r="G91" t="s">
        <v>288</v>
      </c>
      <c r="H91">
        <v>95664662</v>
      </c>
      <c r="I91">
        <v>72</v>
      </c>
      <c r="J91" s="56">
        <v>41647</v>
      </c>
      <c r="K91">
        <v>480</v>
      </c>
      <c r="L91" t="s">
        <v>88</v>
      </c>
      <c r="M91" s="59" t="s">
        <v>290</v>
      </c>
      <c r="N91" t="s">
        <v>90</v>
      </c>
      <c r="AB91" s="59"/>
      <c r="AC91" s="59" t="s">
        <v>52</v>
      </c>
      <c r="AE91" s="56">
        <v>41733</v>
      </c>
    </row>
    <row r="92" spans="1:31" ht="38.25" x14ac:dyDescent="0.2">
      <c r="A92">
        <v>6134</v>
      </c>
      <c r="B92">
        <v>6164</v>
      </c>
      <c r="C92" t="s">
        <v>83</v>
      </c>
      <c r="D92" t="s">
        <v>45</v>
      </c>
      <c r="E92" t="s">
        <v>85</v>
      </c>
      <c r="F92" t="s">
        <v>86</v>
      </c>
      <c r="G92" t="s">
        <v>291</v>
      </c>
      <c r="H92">
        <v>998636902</v>
      </c>
      <c r="I92">
        <v>73</v>
      </c>
      <c r="J92" s="56">
        <v>41647</v>
      </c>
      <c r="K92">
        <v>938</v>
      </c>
      <c r="L92" t="s">
        <v>88</v>
      </c>
      <c r="M92" s="59" t="s">
        <v>292</v>
      </c>
      <c r="N92" t="s">
        <v>90</v>
      </c>
      <c r="O92" s="56">
        <v>41904</v>
      </c>
      <c r="AB92" s="59"/>
      <c r="AC92" s="59"/>
    </row>
    <row r="93" spans="1:31" ht="51" x14ac:dyDescent="0.2">
      <c r="A93">
        <v>6135</v>
      </c>
      <c r="B93">
        <v>6165</v>
      </c>
      <c r="C93" t="s">
        <v>83</v>
      </c>
      <c r="D93" t="s">
        <v>45</v>
      </c>
      <c r="E93" t="s">
        <v>85</v>
      </c>
      <c r="F93" t="s">
        <v>86</v>
      </c>
      <c r="G93" t="s">
        <v>293</v>
      </c>
      <c r="H93">
        <v>998447144</v>
      </c>
      <c r="I93">
        <v>75</v>
      </c>
      <c r="J93" s="56">
        <v>41647</v>
      </c>
      <c r="K93">
        <v>4999</v>
      </c>
      <c r="L93" t="s">
        <v>88</v>
      </c>
      <c r="M93" s="59" t="s">
        <v>294</v>
      </c>
      <c r="N93" t="s">
        <v>90</v>
      </c>
      <c r="O93" s="56">
        <v>41911</v>
      </c>
      <c r="AB93" s="59"/>
      <c r="AC93" s="59"/>
    </row>
    <row r="94" spans="1:31" ht="38.25" x14ac:dyDescent="0.2">
      <c r="A94">
        <v>6136</v>
      </c>
      <c r="B94">
        <v>6166</v>
      </c>
      <c r="C94" t="s">
        <v>83</v>
      </c>
      <c r="D94" t="s">
        <v>45</v>
      </c>
      <c r="E94" t="s">
        <v>85</v>
      </c>
      <c r="F94" t="s">
        <v>86</v>
      </c>
      <c r="G94" t="s">
        <v>87</v>
      </c>
      <c r="H94">
        <v>998482890</v>
      </c>
      <c r="I94">
        <v>84</v>
      </c>
      <c r="J94" s="56">
        <v>41647</v>
      </c>
      <c r="K94">
        <v>500</v>
      </c>
      <c r="L94" t="s">
        <v>88</v>
      </c>
      <c r="M94" s="59" t="s">
        <v>221</v>
      </c>
      <c r="N94" t="s">
        <v>90</v>
      </c>
      <c r="O94" s="56">
        <v>41911</v>
      </c>
      <c r="AB94" s="59"/>
      <c r="AC94" s="59"/>
    </row>
    <row r="95" spans="1:31" ht="25.5" x14ac:dyDescent="0.2">
      <c r="A95">
        <v>6137</v>
      </c>
      <c r="B95">
        <v>6167</v>
      </c>
      <c r="C95" t="s">
        <v>83</v>
      </c>
      <c r="D95" t="s">
        <v>45</v>
      </c>
      <c r="E95" t="s">
        <v>85</v>
      </c>
      <c r="F95" t="s">
        <v>86</v>
      </c>
      <c r="G95" t="s">
        <v>295</v>
      </c>
      <c r="H95">
        <v>998874707</v>
      </c>
      <c r="I95">
        <v>87</v>
      </c>
      <c r="J95" s="56">
        <v>41647</v>
      </c>
      <c r="K95">
        <v>500</v>
      </c>
      <c r="L95" t="s">
        <v>88</v>
      </c>
      <c r="M95" s="59" t="s">
        <v>296</v>
      </c>
      <c r="N95" t="s">
        <v>90</v>
      </c>
      <c r="O95" s="56">
        <v>41911</v>
      </c>
      <c r="AB95" s="59"/>
      <c r="AC95" s="59"/>
    </row>
    <row r="96" spans="1:31" ht="38.25" x14ac:dyDescent="0.2">
      <c r="A96">
        <v>6138</v>
      </c>
      <c r="B96">
        <v>6168</v>
      </c>
      <c r="C96" t="s">
        <v>83</v>
      </c>
      <c r="D96" t="s">
        <v>45</v>
      </c>
      <c r="E96" t="s">
        <v>85</v>
      </c>
      <c r="F96" t="s">
        <v>86</v>
      </c>
      <c r="G96" t="s">
        <v>295</v>
      </c>
      <c r="H96">
        <v>998874707</v>
      </c>
      <c r="I96">
        <v>88</v>
      </c>
      <c r="J96" s="56">
        <v>41647</v>
      </c>
      <c r="K96">
        <v>500</v>
      </c>
      <c r="L96" t="s">
        <v>88</v>
      </c>
      <c r="M96" s="59" t="s">
        <v>221</v>
      </c>
      <c r="N96" t="s">
        <v>90</v>
      </c>
      <c r="O96" s="56">
        <v>41911</v>
      </c>
      <c r="AB96" s="59"/>
      <c r="AC96" s="59"/>
    </row>
    <row r="97" spans="1:31" ht="25.5" x14ac:dyDescent="0.2">
      <c r="A97">
        <v>6139</v>
      </c>
      <c r="B97">
        <v>6169</v>
      </c>
      <c r="C97" t="s">
        <v>83</v>
      </c>
      <c r="D97" t="s">
        <v>45</v>
      </c>
      <c r="E97" t="s">
        <v>85</v>
      </c>
      <c r="F97" t="s">
        <v>86</v>
      </c>
      <c r="G97" t="s">
        <v>297</v>
      </c>
      <c r="H97">
        <v>800325651</v>
      </c>
      <c r="I97">
        <v>89</v>
      </c>
      <c r="J97" s="56">
        <v>41647</v>
      </c>
      <c r="K97">
        <v>500</v>
      </c>
      <c r="L97" t="s">
        <v>88</v>
      </c>
      <c r="M97" s="59" t="s">
        <v>298</v>
      </c>
      <c r="N97" t="s">
        <v>90</v>
      </c>
      <c r="O97" s="56">
        <v>41912</v>
      </c>
      <c r="AB97" s="59"/>
      <c r="AC97" s="59"/>
    </row>
    <row r="98" spans="1:31" ht="38.25" x14ac:dyDescent="0.2">
      <c r="A98">
        <v>6140</v>
      </c>
      <c r="B98">
        <v>6170</v>
      </c>
      <c r="C98" t="s">
        <v>83</v>
      </c>
      <c r="D98" t="s">
        <v>45</v>
      </c>
      <c r="E98" t="s">
        <v>85</v>
      </c>
      <c r="F98" t="s">
        <v>86</v>
      </c>
      <c r="G98" t="s">
        <v>143</v>
      </c>
      <c r="H98">
        <v>998961606</v>
      </c>
      <c r="I98">
        <v>90</v>
      </c>
      <c r="J98" s="56">
        <v>41647</v>
      </c>
      <c r="K98">
        <v>1000</v>
      </c>
      <c r="L98" t="s">
        <v>88</v>
      </c>
      <c r="M98" s="59" t="s">
        <v>299</v>
      </c>
      <c r="N98" t="s">
        <v>90</v>
      </c>
      <c r="O98" s="56">
        <v>41912</v>
      </c>
      <c r="AB98" s="59"/>
      <c r="AC98" s="59"/>
    </row>
    <row r="99" spans="1:31" ht="51" x14ac:dyDescent="0.2">
      <c r="A99">
        <v>6141</v>
      </c>
      <c r="B99">
        <v>6171</v>
      </c>
      <c r="C99" t="s">
        <v>83</v>
      </c>
      <c r="D99" t="s">
        <v>45</v>
      </c>
      <c r="E99" t="s">
        <v>85</v>
      </c>
      <c r="F99" t="s">
        <v>86</v>
      </c>
      <c r="G99" t="s">
        <v>143</v>
      </c>
      <c r="H99">
        <v>998961606</v>
      </c>
      <c r="I99">
        <v>91</v>
      </c>
      <c r="J99" s="56">
        <v>41647</v>
      </c>
      <c r="K99">
        <v>1000</v>
      </c>
      <c r="L99" t="s">
        <v>88</v>
      </c>
      <c r="M99" s="59" t="s">
        <v>300</v>
      </c>
      <c r="N99" t="s">
        <v>90</v>
      </c>
      <c r="O99" s="56">
        <v>41913</v>
      </c>
      <c r="AB99" s="59"/>
      <c r="AC99" s="59"/>
    </row>
    <row r="100" spans="1:31" ht="38.25" x14ac:dyDescent="0.2">
      <c r="A100">
        <v>6142</v>
      </c>
      <c r="B100">
        <v>6172</v>
      </c>
      <c r="C100" t="s">
        <v>83</v>
      </c>
      <c r="D100" t="s">
        <v>45</v>
      </c>
      <c r="E100" t="s">
        <v>85</v>
      </c>
      <c r="F100" t="s">
        <v>86</v>
      </c>
      <c r="G100" t="s">
        <v>301</v>
      </c>
      <c r="H100">
        <v>800419593</v>
      </c>
      <c r="I100">
        <v>92</v>
      </c>
      <c r="J100" s="56">
        <v>41647</v>
      </c>
      <c r="K100">
        <v>960</v>
      </c>
      <c r="L100" t="s">
        <v>88</v>
      </c>
      <c r="M100" s="59" t="s">
        <v>302</v>
      </c>
      <c r="N100" t="s">
        <v>90</v>
      </c>
      <c r="O100" s="56">
        <v>41913</v>
      </c>
      <c r="AB100" s="59"/>
      <c r="AC100" s="59"/>
    </row>
    <row r="101" spans="1:31" ht="38.25" x14ac:dyDescent="0.2">
      <c r="A101">
        <v>6143</v>
      </c>
      <c r="B101">
        <v>6173</v>
      </c>
      <c r="C101" t="s">
        <v>83</v>
      </c>
      <c r="D101" t="s">
        <v>45</v>
      </c>
      <c r="E101" t="s">
        <v>85</v>
      </c>
      <c r="F101" t="s">
        <v>86</v>
      </c>
      <c r="G101" t="s">
        <v>301</v>
      </c>
      <c r="H101">
        <v>800419593</v>
      </c>
      <c r="I101">
        <v>93</v>
      </c>
      <c r="J101" s="56">
        <v>41647</v>
      </c>
      <c r="K101">
        <v>960</v>
      </c>
      <c r="L101" t="s">
        <v>88</v>
      </c>
      <c r="M101" s="59" t="s">
        <v>303</v>
      </c>
      <c r="N101" t="s">
        <v>90</v>
      </c>
      <c r="O101" s="56">
        <v>41913</v>
      </c>
      <c r="AB101" s="59"/>
      <c r="AC101" s="59"/>
    </row>
    <row r="102" spans="1:31" ht="38.25" x14ac:dyDescent="0.2">
      <c r="A102">
        <v>6144</v>
      </c>
      <c r="B102">
        <v>6174</v>
      </c>
      <c r="C102" t="s">
        <v>83</v>
      </c>
      <c r="D102" t="s">
        <v>45</v>
      </c>
      <c r="E102" t="s">
        <v>85</v>
      </c>
      <c r="F102" t="s">
        <v>86</v>
      </c>
      <c r="G102" t="s">
        <v>301</v>
      </c>
      <c r="H102">
        <v>800419593</v>
      </c>
      <c r="I102">
        <v>94</v>
      </c>
      <c r="J102" s="56">
        <v>41647</v>
      </c>
      <c r="K102">
        <v>960</v>
      </c>
      <c r="L102" t="s">
        <v>88</v>
      </c>
      <c r="M102" s="59" t="s">
        <v>304</v>
      </c>
      <c r="N102" t="s">
        <v>90</v>
      </c>
      <c r="O102" s="56">
        <v>41914</v>
      </c>
      <c r="AB102" s="59"/>
      <c r="AC102" s="59"/>
    </row>
    <row r="103" spans="1:31" ht="38.25" x14ac:dyDescent="0.2">
      <c r="A103">
        <v>6145</v>
      </c>
      <c r="B103">
        <v>6175</v>
      </c>
      <c r="C103" t="s">
        <v>83</v>
      </c>
      <c r="D103" t="s">
        <v>45</v>
      </c>
      <c r="E103" t="s">
        <v>85</v>
      </c>
      <c r="F103" t="s">
        <v>86</v>
      </c>
      <c r="G103" t="s">
        <v>301</v>
      </c>
      <c r="H103">
        <v>800419593</v>
      </c>
      <c r="I103">
        <v>95</v>
      </c>
      <c r="J103" s="56">
        <v>41647</v>
      </c>
      <c r="K103">
        <v>960</v>
      </c>
      <c r="L103" t="s">
        <v>88</v>
      </c>
      <c r="M103" s="59" t="s">
        <v>305</v>
      </c>
      <c r="N103" t="s">
        <v>90</v>
      </c>
      <c r="O103" s="56">
        <v>41914</v>
      </c>
      <c r="AB103" s="59"/>
      <c r="AC103" s="59"/>
    </row>
    <row r="104" spans="1:31" ht="25.5" hidden="1" x14ac:dyDescent="0.2">
      <c r="A104">
        <v>6146</v>
      </c>
      <c r="B104">
        <v>6052</v>
      </c>
      <c r="C104" t="s">
        <v>83</v>
      </c>
      <c r="D104" t="s">
        <v>84</v>
      </c>
      <c r="E104" t="s">
        <v>85</v>
      </c>
      <c r="F104" t="s">
        <v>86</v>
      </c>
      <c r="G104" t="s">
        <v>87</v>
      </c>
      <c r="H104">
        <v>998482890</v>
      </c>
      <c r="I104">
        <v>85</v>
      </c>
      <c r="J104" s="56">
        <v>41647</v>
      </c>
      <c r="K104">
        <v>200</v>
      </c>
      <c r="L104" t="s">
        <v>88</v>
      </c>
      <c r="M104" s="59" t="s">
        <v>89</v>
      </c>
      <c r="N104" t="s">
        <v>90</v>
      </c>
      <c r="O104" s="56">
        <v>41990</v>
      </c>
      <c r="AB104" s="59"/>
      <c r="AC104" s="59"/>
    </row>
    <row r="105" spans="1:31" ht="38.25" hidden="1" x14ac:dyDescent="0.2">
      <c r="A105">
        <v>6147</v>
      </c>
      <c r="B105">
        <v>6053</v>
      </c>
      <c r="C105" t="s">
        <v>83</v>
      </c>
      <c r="D105" t="s">
        <v>306</v>
      </c>
      <c r="E105" t="s">
        <v>85</v>
      </c>
      <c r="F105" t="s">
        <v>86</v>
      </c>
      <c r="G105" t="s">
        <v>307</v>
      </c>
      <c r="H105">
        <v>99595968</v>
      </c>
      <c r="I105">
        <v>78</v>
      </c>
      <c r="J105" s="56">
        <v>41647</v>
      </c>
      <c r="K105">
        <v>500</v>
      </c>
      <c r="L105" t="s">
        <v>88</v>
      </c>
      <c r="M105" s="59" t="s">
        <v>308</v>
      </c>
      <c r="N105" t="s">
        <v>90</v>
      </c>
      <c r="O105" s="56">
        <v>41788</v>
      </c>
      <c r="AB105" s="59"/>
      <c r="AC105" s="59"/>
    </row>
    <row r="106" spans="1:31" ht="25.5" hidden="1" x14ac:dyDescent="0.2">
      <c r="A106">
        <v>6148</v>
      </c>
      <c r="B106">
        <v>6054</v>
      </c>
      <c r="C106" t="s">
        <v>83</v>
      </c>
      <c r="D106" t="s">
        <v>306</v>
      </c>
      <c r="E106" t="s">
        <v>85</v>
      </c>
      <c r="F106" t="s">
        <v>309</v>
      </c>
      <c r="G106" t="s">
        <v>307</v>
      </c>
      <c r="H106">
        <v>99595968</v>
      </c>
      <c r="I106">
        <v>79</v>
      </c>
      <c r="J106" s="56">
        <v>41647</v>
      </c>
      <c r="K106">
        <v>2350</v>
      </c>
      <c r="L106" t="s">
        <v>88</v>
      </c>
      <c r="M106" s="59" t="s">
        <v>310</v>
      </c>
      <c r="N106" t="s">
        <v>90</v>
      </c>
      <c r="O106" s="56">
        <v>41820</v>
      </c>
      <c r="AB106" s="59"/>
      <c r="AC106" s="59"/>
    </row>
    <row r="107" spans="1:31" ht="38.25" hidden="1" x14ac:dyDescent="0.2">
      <c r="A107">
        <v>6149</v>
      </c>
      <c r="B107">
        <v>6055</v>
      </c>
      <c r="C107" t="s">
        <v>83</v>
      </c>
      <c r="D107" t="s">
        <v>306</v>
      </c>
      <c r="E107" t="s">
        <v>85</v>
      </c>
      <c r="F107" t="s">
        <v>86</v>
      </c>
      <c r="G107" t="s">
        <v>311</v>
      </c>
      <c r="H107">
        <v>37819428</v>
      </c>
      <c r="I107">
        <v>81</v>
      </c>
      <c r="J107" s="56">
        <v>41647</v>
      </c>
      <c r="K107">
        <v>300</v>
      </c>
      <c r="L107" t="s">
        <v>88</v>
      </c>
      <c r="M107" s="59" t="s">
        <v>312</v>
      </c>
      <c r="N107" t="s">
        <v>90</v>
      </c>
      <c r="O107" s="56">
        <v>41793</v>
      </c>
      <c r="AB107" s="59"/>
      <c r="AC107" s="59"/>
    </row>
    <row r="108" spans="1:31" ht="51" hidden="1" x14ac:dyDescent="0.2">
      <c r="A108">
        <v>6150</v>
      </c>
      <c r="B108">
        <v>6059</v>
      </c>
      <c r="C108" t="s">
        <v>83</v>
      </c>
      <c r="D108" t="s">
        <v>313</v>
      </c>
      <c r="E108" t="s">
        <v>85</v>
      </c>
      <c r="F108" t="s">
        <v>86</v>
      </c>
      <c r="G108" t="s">
        <v>314</v>
      </c>
      <c r="H108">
        <v>800543950</v>
      </c>
      <c r="I108">
        <v>42</v>
      </c>
      <c r="J108" s="56">
        <v>41647</v>
      </c>
      <c r="K108">
        <v>250</v>
      </c>
      <c r="L108" t="s">
        <v>88</v>
      </c>
      <c r="M108" s="59" t="s">
        <v>315</v>
      </c>
      <c r="N108" t="s">
        <v>90</v>
      </c>
      <c r="O108" s="56">
        <v>41808</v>
      </c>
      <c r="AB108" s="59" t="s">
        <v>55</v>
      </c>
      <c r="AC108" s="59"/>
    </row>
    <row r="109" spans="1:31" ht="25.5" hidden="1" x14ac:dyDescent="0.2">
      <c r="A109">
        <v>6151</v>
      </c>
      <c r="B109">
        <v>6060</v>
      </c>
      <c r="C109" t="s">
        <v>122</v>
      </c>
      <c r="D109" t="s">
        <v>313</v>
      </c>
      <c r="E109" t="s">
        <v>85</v>
      </c>
      <c r="F109" t="s">
        <v>86</v>
      </c>
      <c r="G109" t="s">
        <v>316</v>
      </c>
      <c r="H109">
        <v>800543893</v>
      </c>
      <c r="I109">
        <v>59</v>
      </c>
      <c r="J109" s="56">
        <v>41647</v>
      </c>
      <c r="K109">
        <v>500</v>
      </c>
      <c r="L109" t="s">
        <v>88</v>
      </c>
      <c r="M109" s="59" t="s">
        <v>317</v>
      </c>
      <c r="N109" t="s">
        <v>90</v>
      </c>
      <c r="O109" s="56">
        <v>41810</v>
      </c>
      <c r="P109" s="56">
        <v>42207</v>
      </c>
      <c r="Q109">
        <v>2941</v>
      </c>
      <c r="R109" s="56">
        <v>41647</v>
      </c>
      <c r="T109">
        <v>3034</v>
      </c>
      <c r="U109" s="56">
        <v>42220</v>
      </c>
      <c r="AB109" s="59"/>
      <c r="AC109" s="59" t="s">
        <v>318</v>
      </c>
      <c r="AD109">
        <v>500</v>
      </c>
      <c r="AE109" s="60">
        <v>42572.492465277777</v>
      </c>
    </row>
    <row r="110" spans="1:31" ht="38.25" hidden="1" x14ac:dyDescent="0.2">
      <c r="A110">
        <v>6152</v>
      </c>
      <c r="B110">
        <v>6061</v>
      </c>
      <c r="C110" t="s">
        <v>122</v>
      </c>
      <c r="D110" t="s">
        <v>313</v>
      </c>
      <c r="E110" t="s">
        <v>85</v>
      </c>
      <c r="F110" t="s">
        <v>86</v>
      </c>
      <c r="G110" t="s">
        <v>319</v>
      </c>
      <c r="H110">
        <v>800147583</v>
      </c>
      <c r="I110">
        <v>76</v>
      </c>
      <c r="J110" s="56">
        <v>41647</v>
      </c>
      <c r="K110">
        <v>300</v>
      </c>
      <c r="L110" t="s">
        <v>88</v>
      </c>
      <c r="M110" s="59" t="s">
        <v>320</v>
      </c>
      <c r="N110" t="s">
        <v>90</v>
      </c>
      <c r="O110" s="56">
        <v>41810</v>
      </c>
      <c r="P110" s="56">
        <v>42208</v>
      </c>
      <c r="Q110">
        <v>2944</v>
      </c>
      <c r="R110" s="56">
        <v>41647</v>
      </c>
      <c r="T110">
        <v>3979</v>
      </c>
      <c r="U110" s="56">
        <v>42289</v>
      </c>
      <c r="AB110" s="59"/>
      <c r="AC110" s="59" t="s">
        <v>321</v>
      </c>
      <c r="AD110">
        <v>300</v>
      </c>
      <c r="AE110" s="56">
        <v>42430</v>
      </c>
    </row>
    <row r="111" spans="1:31" ht="38.25" hidden="1" x14ac:dyDescent="0.2">
      <c r="A111">
        <v>6153</v>
      </c>
      <c r="B111">
        <v>6062</v>
      </c>
      <c r="C111" t="s">
        <v>122</v>
      </c>
      <c r="D111" t="s">
        <v>313</v>
      </c>
      <c r="E111" t="s">
        <v>85</v>
      </c>
      <c r="F111" t="s">
        <v>86</v>
      </c>
      <c r="G111" t="s">
        <v>319</v>
      </c>
      <c r="H111">
        <v>800147583</v>
      </c>
      <c r="I111">
        <v>77</v>
      </c>
      <c r="J111" s="56">
        <v>41647</v>
      </c>
      <c r="K111">
        <v>300</v>
      </c>
      <c r="L111" t="s">
        <v>88</v>
      </c>
      <c r="M111" s="59" t="s">
        <v>322</v>
      </c>
      <c r="N111" t="s">
        <v>90</v>
      </c>
      <c r="O111" s="56">
        <v>41810</v>
      </c>
      <c r="P111" s="56">
        <v>42208</v>
      </c>
      <c r="Q111">
        <v>2945</v>
      </c>
      <c r="R111" s="56">
        <v>41647</v>
      </c>
      <c r="T111">
        <v>3992</v>
      </c>
      <c r="U111" s="56">
        <v>42290</v>
      </c>
      <c r="AB111" s="59"/>
      <c r="AC111" s="59" t="s">
        <v>321</v>
      </c>
      <c r="AD111">
        <v>300</v>
      </c>
      <c r="AE111" s="56">
        <v>42430</v>
      </c>
    </row>
    <row r="112" spans="1:31" ht="51" hidden="1" x14ac:dyDescent="0.2">
      <c r="A112">
        <v>6154</v>
      </c>
      <c r="B112">
        <v>6063</v>
      </c>
      <c r="C112" t="s">
        <v>122</v>
      </c>
      <c r="D112" t="s">
        <v>313</v>
      </c>
      <c r="E112" t="s">
        <v>85</v>
      </c>
      <c r="F112" t="s">
        <v>86</v>
      </c>
      <c r="G112" t="s">
        <v>316</v>
      </c>
      <c r="H112">
        <v>800543893</v>
      </c>
      <c r="I112">
        <v>99</v>
      </c>
      <c r="J112" s="56">
        <v>41647</v>
      </c>
      <c r="K112">
        <v>500</v>
      </c>
      <c r="L112" t="s">
        <v>88</v>
      </c>
      <c r="M112" s="59" t="s">
        <v>323</v>
      </c>
      <c r="N112" t="s">
        <v>90</v>
      </c>
      <c r="O112" s="56">
        <v>41815</v>
      </c>
      <c r="P112" s="56">
        <v>42200</v>
      </c>
      <c r="Q112">
        <v>2804</v>
      </c>
      <c r="R112" s="56">
        <v>41647</v>
      </c>
      <c r="T112">
        <v>3028</v>
      </c>
      <c r="U112" s="56">
        <v>42219</v>
      </c>
      <c r="AB112" s="59"/>
      <c r="AC112" s="59" t="s">
        <v>321</v>
      </c>
      <c r="AD112">
        <v>500</v>
      </c>
      <c r="AE112" s="56">
        <v>42430</v>
      </c>
    </row>
    <row r="113" spans="1:31" ht="25.5" hidden="1" x14ac:dyDescent="0.2">
      <c r="A113">
        <v>6155</v>
      </c>
      <c r="B113">
        <v>6064</v>
      </c>
      <c r="C113" t="s">
        <v>324</v>
      </c>
      <c r="D113" t="s">
        <v>313</v>
      </c>
      <c r="E113" t="s">
        <v>85</v>
      </c>
      <c r="F113" t="s">
        <v>86</v>
      </c>
      <c r="G113" t="s">
        <v>165</v>
      </c>
      <c r="H113">
        <v>800353944</v>
      </c>
      <c r="I113">
        <v>121</v>
      </c>
      <c r="J113" s="56">
        <v>41647</v>
      </c>
      <c r="K113">
        <v>500</v>
      </c>
      <c r="L113" t="s">
        <v>88</v>
      </c>
      <c r="M113" s="59" t="s">
        <v>325</v>
      </c>
      <c r="N113" t="s">
        <v>90</v>
      </c>
      <c r="O113" s="56">
        <v>41817</v>
      </c>
      <c r="P113" s="56">
        <v>42244</v>
      </c>
      <c r="AB113" s="59" t="s">
        <v>56</v>
      </c>
      <c r="AC113" s="59"/>
    </row>
    <row r="114" spans="1:31" ht="25.5" hidden="1" x14ac:dyDescent="0.2">
      <c r="A114">
        <v>6156</v>
      </c>
      <c r="B114">
        <v>6065</v>
      </c>
      <c r="C114" t="s">
        <v>324</v>
      </c>
      <c r="D114" t="s">
        <v>313</v>
      </c>
      <c r="E114" t="s">
        <v>85</v>
      </c>
      <c r="F114" t="s">
        <v>86</v>
      </c>
      <c r="G114" t="s">
        <v>165</v>
      </c>
      <c r="H114">
        <v>800353944</v>
      </c>
      <c r="I114">
        <v>134</v>
      </c>
      <c r="J114" s="56">
        <v>41647</v>
      </c>
      <c r="K114">
        <v>500</v>
      </c>
      <c r="L114" t="s">
        <v>88</v>
      </c>
      <c r="M114" s="59" t="s">
        <v>325</v>
      </c>
      <c r="N114" t="s">
        <v>90</v>
      </c>
      <c r="O114" s="56">
        <v>41817</v>
      </c>
      <c r="P114" s="56">
        <v>42244</v>
      </c>
      <c r="AB114" s="59" t="s">
        <v>55</v>
      </c>
      <c r="AC114" s="59"/>
    </row>
    <row r="115" spans="1:31" ht="38.25" hidden="1" x14ac:dyDescent="0.2">
      <c r="A115">
        <v>6157</v>
      </c>
      <c r="B115">
        <v>6069</v>
      </c>
      <c r="C115" t="s">
        <v>324</v>
      </c>
      <c r="D115" t="s">
        <v>326</v>
      </c>
      <c r="E115" t="s">
        <v>85</v>
      </c>
      <c r="F115" t="s">
        <v>86</v>
      </c>
      <c r="G115" t="s">
        <v>327</v>
      </c>
      <c r="H115">
        <v>999347419</v>
      </c>
      <c r="I115">
        <v>58</v>
      </c>
      <c r="J115" s="56">
        <v>41647</v>
      </c>
      <c r="K115">
        <v>100</v>
      </c>
      <c r="L115" t="s">
        <v>88</v>
      </c>
      <c r="M115" s="59" t="s">
        <v>328</v>
      </c>
      <c r="N115" t="s">
        <v>90</v>
      </c>
      <c r="O115" s="56">
        <v>41850</v>
      </c>
      <c r="P115" s="56">
        <v>42040</v>
      </c>
      <c r="AB115" s="59"/>
      <c r="AC115" s="59"/>
    </row>
    <row r="116" spans="1:31" ht="51" hidden="1" x14ac:dyDescent="0.2">
      <c r="A116">
        <v>6158</v>
      </c>
      <c r="B116">
        <v>6070</v>
      </c>
      <c r="C116" t="s">
        <v>324</v>
      </c>
      <c r="D116" t="s">
        <v>326</v>
      </c>
      <c r="E116" t="s">
        <v>85</v>
      </c>
      <c r="F116" t="s">
        <v>86</v>
      </c>
      <c r="G116" t="s">
        <v>329</v>
      </c>
      <c r="H116">
        <v>999346748</v>
      </c>
      <c r="I116">
        <v>82</v>
      </c>
      <c r="J116" s="56">
        <v>41647</v>
      </c>
      <c r="K116">
        <v>200</v>
      </c>
      <c r="L116" t="s">
        <v>88</v>
      </c>
      <c r="M116" s="59" t="s">
        <v>330</v>
      </c>
      <c r="N116" t="s">
        <v>90</v>
      </c>
      <c r="O116" s="56">
        <v>41850</v>
      </c>
      <c r="P116" s="56">
        <v>42032</v>
      </c>
      <c r="AB116" s="59"/>
      <c r="AC116" s="59"/>
    </row>
    <row r="117" spans="1:31" ht="25.5" hidden="1" x14ac:dyDescent="0.2">
      <c r="A117">
        <v>6159</v>
      </c>
      <c r="B117">
        <v>6071</v>
      </c>
      <c r="C117" t="s">
        <v>324</v>
      </c>
      <c r="D117" t="s">
        <v>326</v>
      </c>
      <c r="E117" t="s">
        <v>85</v>
      </c>
      <c r="F117" t="s">
        <v>86</v>
      </c>
      <c r="G117" t="s">
        <v>331</v>
      </c>
      <c r="H117">
        <v>998380480</v>
      </c>
      <c r="I117">
        <v>83</v>
      </c>
      <c r="J117" s="56">
        <v>41647</v>
      </c>
      <c r="K117">
        <v>500</v>
      </c>
      <c r="L117" t="s">
        <v>88</v>
      </c>
      <c r="M117" s="59" t="s">
        <v>332</v>
      </c>
      <c r="N117" t="s">
        <v>90</v>
      </c>
      <c r="O117" s="56">
        <v>41851</v>
      </c>
      <c r="P117" s="56">
        <v>42054</v>
      </c>
      <c r="AB117" s="59" t="s">
        <v>333</v>
      </c>
      <c r="AC117" s="59"/>
    </row>
    <row r="118" spans="1:31" hidden="1" x14ac:dyDescent="0.2">
      <c r="A118">
        <v>6160</v>
      </c>
      <c r="B118">
        <v>6072</v>
      </c>
      <c r="C118" t="s">
        <v>83</v>
      </c>
      <c r="D118" t="s">
        <v>326</v>
      </c>
      <c r="E118" t="s">
        <v>85</v>
      </c>
      <c r="F118" t="s">
        <v>86</v>
      </c>
      <c r="G118" t="s">
        <v>334</v>
      </c>
      <c r="H118">
        <v>998329127</v>
      </c>
      <c r="I118">
        <v>172</v>
      </c>
      <c r="J118" s="56">
        <v>41647</v>
      </c>
      <c r="K118">
        <v>499</v>
      </c>
      <c r="L118" t="s">
        <v>88</v>
      </c>
      <c r="M118" s="59" t="s">
        <v>335</v>
      </c>
      <c r="N118" t="s">
        <v>90</v>
      </c>
      <c r="O118" s="56">
        <v>41852</v>
      </c>
      <c r="AB118" s="59"/>
      <c r="AC118" s="59"/>
    </row>
    <row r="119" spans="1:31" hidden="1" x14ac:dyDescent="0.2">
      <c r="A119">
        <v>6161</v>
      </c>
      <c r="B119">
        <v>6073</v>
      </c>
      <c r="C119" t="s">
        <v>122</v>
      </c>
      <c r="D119" t="s">
        <v>326</v>
      </c>
      <c r="E119" t="s">
        <v>85</v>
      </c>
      <c r="F119" t="s">
        <v>86</v>
      </c>
      <c r="G119" t="s">
        <v>336</v>
      </c>
      <c r="H119">
        <v>998329152</v>
      </c>
      <c r="I119">
        <v>173</v>
      </c>
      <c r="J119" s="56">
        <v>41647</v>
      </c>
      <c r="K119">
        <v>499</v>
      </c>
      <c r="L119" t="s">
        <v>88</v>
      </c>
      <c r="M119" s="59" t="s">
        <v>335</v>
      </c>
      <c r="N119" t="s">
        <v>90</v>
      </c>
      <c r="O119" s="56">
        <v>41647</v>
      </c>
      <c r="P119" s="56">
        <v>42012</v>
      </c>
      <c r="AB119" s="59"/>
      <c r="AC119" s="59" t="s">
        <v>54</v>
      </c>
      <c r="AE119" s="56">
        <v>41744</v>
      </c>
    </row>
    <row r="120" spans="1:31" ht="51" hidden="1" x14ac:dyDescent="0.2">
      <c r="A120">
        <v>6162</v>
      </c>
      <c r="B120">
        <v>6074</v>
      </c>
      <c r="C120" t="s">
        <v>122</v>
      </c>
      <c r="D120" t="s">
        <v>337</v>
      </c>
      <c r="E120" t="s">
        <v>85</v>
      </c>
      <c r="F120" t="s">
        <v>86</v>
      </c>
      <c r="G120" t="s">
        <v>338</v>
      </c>
      <c r="H120">
        <v>800151885</v>
      </c>
      <c r="I120">
        <v>39</v>
      </c>
      <c r="J120" s="56">
        <v>41647</v>
      </c>
      <c r="K120">
        <v>500</v>
      </c>
      <c r="L120" t="s">
        <v>88</v>
      </c>
      <c r="M120" s="59" t="s">
        <v>339</v>
      </c>
      <c r="N120" t="s">
        <v>90</v>
      </c>
      <c r="O120" s="56">
        <v>42100</v>
      </c>
      <c r="P120" s="56">
        <v>42244</v>
      </c>
      <c r="Q120">
        <v>3202</v>
      </c>
      <c r="R120" s="56">
        <v>41647</v>
      </c>
      <c r="T120">
        <v>3698</v>
      </c>
      <c r="U120" s="56">
        <v>42270</v>
      </c>
      <c r="AB120" s="59"/>
      <c r="AC120" s="59" t="s">
        <v>321</v>
      </c>
      <c r="AD120">
        <v>500</v>
      </c>
      <c r="AE120" s="56">
        <v>42430</v>
      </c>
    </row>
    <row r="121" spans="1:31" ht="38.25" hidden="1" x14ac:dyDescent="0.2">
      <c r="A121">
        <v>6163</v>
      </c>
      <c r="B121">
        <v>6075</v>
      </c>
      <c r="C121" t="s">
        <v>324</v>
      </c>
      <c r="D121" t="s">
        <v>337</v>
      </c>
      <c r="E121" t="s">
        <v>85</v>
      </c>
      <c r="F121" t="s">
        <v>86</v>
      </c>
      <c r="G121" t="s">
        <v>340</v>
      </c>
      <c r="H121">
        <v>49526727</v>
      </c>
      <c r="I121">
        <v>80</v>
      </c>
      <c r="J121" s="56">
        <v>41647</v>
      </c>
      <c r="K121">
        <v>100</v>
      </c>
      <c r="L121" t="s">
        <v>88</v>
      </c>
      <c r="M121" s="59" t="s">
        <v>341</v>
      </c>
      <c r="N121" t="s">
        <v>90</v>
      </c>
      <c r="O121" s="56">
        <v>42100</v>
      </c>
      <c r="P121" s="56">
        <v>42412</v>
      </c>
      <c r="AB121" s="59"/>
      <c r="AC121" s="59"/>
    </row>
    <row r="122" spans="1:31" ht="51" hidden="1" x14ac:dyDescent="0.2">
      <c r="A122">
        <v>6164</v>
      </c>
      <c r="B122">
        <v>6076</v>
      </c>
      <c r="C122" t="s">
        <v>122</v>
      </c>
      <c r="D122" t="s">
        <v>337</v>
      </c>
      <c r="E122" t="s">
        <v>85</v>
      </c>
      <c r="F122" t="s">
        <v>86</v>
      </c>
      <c r="G122" t="s">
        <v>338</v>
      </c>
      <c r="H122">
        <v>800151885</v>
      </c>
      <c r="I122">
        <v>98</v>
      </c>
      <c r="J122" s="56">
        <v>41647</v>
      </c>
      <c r="K122">
        <v>500</v>
      </c>
      <c r="L122" t="s">
        <v>88</v>
      </c>
      <c r="M122" s="59" t="s">
        <v>342</v>
      </c>
      <c r="N122" t="s">
        <v>90</v>
      </c>
      <c r="O122" s="56">
        <v>42100</v>
      </c>
      <c r="P122" s="56">
        <v>42244</v>
      </c>
      <c r="Q122">
        <v>3201</v>
      </c>
      <c r="AB122" s="59" t="s">
        <v>343</v>
      </c>
      <c r="AC122" s="59" t="s">
        <v>344</v>
      </c>
      <c r="AE122" s="56">
        <v>42506</v>
      </c>
    </row>
    <row r="123" spans="1:31" ht="25.5" hidden="1" x14ac:dyDescent="0.2">
      <c r="A123">
        <v>6165</v>
      </c>
      <c r="B123">
        <v>6077</v>
      </c>
      <c r="C123" t="s">
        <v>324</v>
      </c>
      <c r="D123" t="s">
        <v>337</v>
      </c>
      <c r="E123" t="s">
        <v>85</v>
      </c>
      <c r="F123" t="s">
        <v>86</v>
      </c>
      <c r="G123" t="s">
        <v>345</v>
      </c>
      <c r="H123">
        <v>143914300</v>
      </c>
      <c r="I123">
        <v>140</v>
      </c>
      <c r="J123" s="56">
        <v>41647</v>
      </c>
      <c r="K123">
        <v>100</v>
      </c>
      <c r="L123" t="s">
        <v>88</v>
      </c>
      <c r="M123" s="59" t="s">
        <v>346</v>
      </c>
      <c r="N123" t="s">
        <v>90</v>
      </c>
      <c r="O123" s="56">
        <v>42100</v>
      </c>
      <c r="P123" s="56">
        <v>42033</v>
      </c>
      <c r="AB123" s="59"/>
      <c r="AC123" s="59"/>
    </row>
    <row r="124" spans="1:31" ht="38.25" hidden="1" x14ac:dyDescent="0.2">
      <c r="A124">
        <v>6166</v>
      </c>
      <c r="B124">
        <v>6078</v>
      </c>
      <c r="C124" t="s">
        <v>324</v>
      </c>
      <c r="D124" t="s">
        <v>337</v>
      </c>
      <c r="E124" t="s">
        <v>85</v>
      </c>
      <c r="F124" t="s">
        <v>86</v>
      </c>
      <c r="G124" t="s">
        <v>340</v>
      </c>
      <c r="H124">
        <v>49526727</v>
      </c>
      <c r="I124">
        <v>141</v>
      </c>
      <c r="J124" s="56">
        <v>41647</v>
      </c>
      <c r="K124">
        <v>100</v>
      </c>
      <c r="L124" t="s">
        <v>88</v>
      </c>
      <c r="M124" s="59" t="s">
        <v>347</v>
      </c>
      <c r="N124" t="s">
        <v>90</v>
      </c>
      <c r="O124" s="56">
        <v>42100</v>
      </c>
      <c r="P124" s="56">
        <v>42007</v>
      </c>
      <c r="AB124" s="59"/>
      <c r="AC124" s="59"/>
    </row>
    <row r="125" spans="1:31" ht="38.25" hidden="1" x14ac:dyDescent="0.2">
      <c r="A125">
        <v>6167</v>
      </c>
      <c r="B125">
        <v>6079</v>
      </c>
      <c r="C125" t="s">
        <v>324</v>
      </c>
      <c r="D125" t="s">
        <v>337</v>
      </c>
      <c r="E125" t="s">
        <v>85</v>
      </c>
      <c r="F125" t="s">
        <v>86</v>
      </c>
      <c r="G125" t="s">
        <v>348</v>
      </c>
      <c r="H125">
        <v>41484203</v>
      </c>
      <c r="I125">
        <v>143</v>
      </c>
      <c r="J125" s="56">
        <v>41647</v>
      </c>
      <c r="K125">
        <v>100</v>
      </c>
      <c r="L125" t="s">
        <v>88</v>
      </c>
      <c r="M125" s="59" t="s">
        <v>349</v>
      </c>
      <c r="N125" t="s">
        <v>90</v>
      </c>
      <c r="O125" s="56">
        <v>42100</v>
      </c>
      <c r="P125" s="56">
        <v>42060</v>
      </c>
      <c r="AB125" s="59"/>
      <c r="AC125" s="59"/>
    </row>
    <row r="126" spans="1:31" ht="25.5" hidden="1" x14ac:dyDescent="0.2">
      <c r="A126">
        <v>6168</v>
      </c>
      <c r="B126">
        <v>6080</v>
      </c>
      <c r="C126" t="s">
        <v>324</v>
      </c>
      <c r="D126" t="s">
        <v>337</v>
      </c>
      <c r="E126" t="s">
        <v>85</v>
      </c>
      <c r="F126" t="s">
        <v>86</v>
      </c>
      <c r="G126" t="s">
        <v>348</v>
      </c>
      <c r="H126">
        <v>41484203</v>
      </c>
      <c r="I126">
        <v>144</v>
      </c>
      <c r="J126" s="56">
        <v>41647</v>
      </c>
      <c r="K126">
        <v>100</v>
      </c>
      <c r="L126" t="s">
        <v>88</v>
      </c>
      <c r="M126" s="59" t="s">
        <v>350</v>
      </c>
      <c r="N126" t="s">
        <v>90</v>
      </c>
      <c r="O126" s="56">
        <v>42100</v>
      </c>
      <c r="P126" s="56">
        <v>42446</v>
      </c>
      <c r="AB126" s="59"/>
      <c r="AC126" s="59"/>
    </row>
    <row r="127" spans="1:31" ht="25.5" hidden="1" x14ac:dyDescent="0.2">
      <c r="A127">
        <v>6169</v>
      </c>
      <c r="B127">
        <v>6081</v>
      </c>
      <c r="C127" t="s">
        <v>324</v>
      </c>
      <c r="D127" t="s">
        <v>337</v>
      </c>
      <c r="E127" t="s">
        <v>85</v>
      </c>
      <c r="F127" t="s">
        <v>86</v>
      </c>
      <c r="G127" t="s">
        <v>351</v>
      </c>
      <c r="H127">
        <v>127044651</v>
      </c>
      <c r="I127">
        <v>146</v>
      </c>
      <c r="J127" s="56">
        <v>41647</v>
      </c>
      <c r="K127">
        <v>100</v>
      </c>
      <c r="L127" t="s">
        <v>88</v>
      </c>
      <c r="M127" s="59" t="s">
        <v>350</v>
      </c>
      <c r="N127" t="s">
        <v>90</v>
      </c>
      <c r="O127" s="56">
        <v>42100</v>
      </c>
      <c r="P127" s="56">
        <v>42342</v>
      </c>
      <c r="AB127" s="59"/>
      <c r="AC127" s="59"/>
    </row>
    <row r="128" spans="1:31" ht="38.25" hidden="1" x14ac:dyDescent="0.2">
      <c r="A128">
        <v>6170</v>
      </c>
      <c r="B128">
        <v>6082</v>
      </c>
      <c r="C128" t="s">
        <v>83</v>
      </c>
      <c r="D128" t="s">
        <v>337</v>
      </c>
      <c r="E128" t="s">
        <v>85</v>
      </c>
      <c r="F128" t="s">
        <v>86</v>
      </c>
      <c r="G128" t="s">
        <v>351</v>
      </c>
      <c r="H128">
        <v>127044651</v>
      </c>
      <c r="I128">
        <v>158</v>
      </c>
      <c r="J128" s="56">
        <v>41647</v>
      </c>
      <c r="K128">
        <v>100</v>
      </c>
      <c r="L128" t="s">
        <v>88</v>
      </c>
      <c r="M128" s="59" t="s">
        <v>352</v>
      </c>
      <c r="N128" t="s">
        <v>90</v>
      </c>
      <c r="O128" s="56">
        <v>42100</v>
      </c>
      <c r="AB128" s="59"/>
      <c r="AC128" s="59"/>
    </row>
    <row r="129" spans="1:31" ht="25.5" hidden="1" x14ac:dyDescent="0.2">
      <c r="A129">
        <v>6171</v>
      </c>
      <c r="B129">
        <v>6088</v>
      </c>
      <c r="C129" t="s">
        <v>83</v>
      </c>
      <c r="D129" t="s">
        <v>43</v>
      </c>
      <c r="E129" t="s">
        <v>85</v>
      </c>
      <c r="F129" t="s">
        <v>86</v>
      </c>
      <c r="G129" t="s">
        <v>297</v>
      </c>
      <c r="H129">
        <v>800325651</v>
      </c>
      <c r="I129">
        <v>86</v>
      </c>
      <c r="J129" s="56">
        <v>41647</v>
      </c>
      <c r="K129">
        <v>500</v>
      </c>
      <c r="L129" t="s">
        <v>88</v>
      </c>
      <c r="M129" s="59" t="s">
        <v>353</v>
      </c>
      <c r="N129" t="s">
        <v>90</v>
      </c>
      <c r="O129" s="56">
        <v>41990</v>
      </c>
      <c r="AB129" s="59"/>
      <c r="AC129" s="59"/>
    </row>
    <row r="130" spans="1:31" ht="38.25" hidden="1" x14ac:dyDescent="0.2">
      <c r="A130">
        <v>6172</v>
      </c>
      <c r="B130">
        <v>6089</v>
      </c>
      <c r="C130" t="s">
        <v>83</v>
      </c>
      <c r="D130" t="s">
        <v>43</v>
      </c>
      <c r="E130" t="s">
        <v>85</v>
      </c>
      <c r="F130" t="s">
        <v>86</v>
      </c>
      <c r="G130" t="s">
        <v>354</v>
      </c>
      <c r="H130">
        <v>47290327</v>
      </c>
      <c r="I130">
        <v>101</v>
      </c>
      <c r="J130" s="56">
        <v>41647</v>
      </c>
      <c r="K130">
        <v>350</v>
      </c>
      <c r="L130" t="s">
        <v>88</v>
      </c>
      <c r="M130" s="59" t="s">
        <v>355</v>
      </c>
      <c r="N130" t="s">
        <v>90</v>
      </c>
      <c r="O130" s="56">
        <v>41990</v>
      </c>
      <c r="AB130" s="59"/>
      <c r="AC130" s="59"/>
    </row>
    <row r="131" spans="1:31" ht="38.25" hidden="1" x14ac:dyDescent="0.2">
      <c r="A131">
        <v>6173</v>
      </c>
      <c r="B131">
        <v>6090</v>
      </c>
      <c r="C131" t="s">
        <v>83</v>
      </c>
      <c r="D131" t="s">
        <v>43</v>
      </c>
      <c r="E131" t="s">
        <v>128</v>
      </c>
      <c r="F131" t="s">
        <v>129</v>
      </c>
      <c r="G131" t="s">
        <v>50</v>
      </c>
      <c r="H131">
        <v>63176198</v>
      </c>
      <c r="I131">
        <v>102</v>
      </c>
      <c r="J131" s="56">
        <v>41647</v>
      </c>
      <c r="K131">
        <v>100</v>
      </c>
      <c r="L131" t="s">
        <v>88</v>
      </c>
      <c r="M131" s="59" t="s">
        <v>356</v>
      </c>
      <c r="N131" t="s">
        <v>90</v>
      </c>
      <c r="O131" s="56">
        <v>41991</v>
      </c>
      <c r="AB131" s="59"/>
      <c r="AC131" s="59"/>
    </row>
    <row r="132" spans="1:31" ht="25.5" hidden="1" x14ac:dyDescent="0.2">
      <c r="A132">
        <v>6174</v>
      </c>
      <c r="B132">
        <v>6091</v>
      </c>
      <c r="C132" t="s">
        <v>83</v>
      </c>
      <c r="D132" t="s">
        <v>43</v>
      </c>
      <c r="E132" t="s">
        <v>128</v>
      </c>
      <c r="F132" t="s">
        <v>129</v>
      </c>
      <c r="G132" t="s">
        <v>357</v>
      </c>
      <c r="H132">
        <v>999053337</v>
      </c>
      <c r="I132">
        <v>107</v>
      </c>
      <c r="J132" s="56">
        <v>41647</v>
      </c>
      <c r="K132">
        <v>100</v>
      </c>
      <c r="L132" t="s">
        <v>88</v>
      </c>
      <c r="M132" s="59" t="s">
        <v>358</v>
      </c>
      <c r="N132" t="s">
        <v>90</v>
      </c>
      <c r="O132" s="56">
        <v>41991</v>
      </c>
      <c r="AB132" s="59"/>
      <c r="AC132" s="59"/>
    </row>
    <row r="133" spans="1:31" ht="25.5" hidden="1" x14ac:dyDescent="0.2">
      <c r="A133">
        <v>6175</v>
      </c>
      <c r="B133">
        <v>6092</v>
      </c>
      <c r="C133" t="s">
        <v>83</v>
      </c>
      <c r="D133" t="s">
        <v>43</v>
      </c>
      <c r="E133" t="s">
        <v>85</v>
      </c>
      <c r="F133" t="s">
        <v>86</v>
      </c>
      <c r="G133" t="s">
        <v>359</v>
      </c>
      <c r="H133">
        <v>999053130</v>
      </c>
      <c r="I133">
        <v>109</v>
      </c>
      <c r="J133" s="56">
        <v>41647</v>
      </c>
      <c r="K133">
        <v>350</v>
      </c>
      <c r="L133" t="s">
        <v>88</v>
      </c>
      <c r="M133" s="59" t="s">
        <v>360</v>
      </c>
      <c r="N133" t="s">
        <v>90</v>
      </c>
      <c r="O133" s="56">
        <v>41991</v>
      </c>
      <c r="AB133" s="59"/>
      <c r="AC133" s="59"/>
    </row>
    <row r="134" spans="1:31" ht="38.25" hidden="1" x14ac:dyDescent="0.2">
      <c r="A134">
        <v>6176</v>
      </c>
      <c r="B134">
        <v>6093</v>
      </c>
      <c r="C134" t="s">
        <v>83</v>
      </c>
      <c r="D134" t="s">
        <v>43</v>
      </c>
      <c r="E134" t="s">
        <v>85</v>
      </c>
      <c r="F134" t="s">
        <v>86</v>
      </c>
      <c r="G134" t="s">
        <v>361</v>
      </c>
      <c r="H134">
        <v>998499233</v>
      </c>
      <c r="I134">
        <v>110</v>
      </c>
      <c r="J134" s="56">
        <v>41647</v>
      </c>
      <c r="K134">
        <v>350</v>
      </c>
      <c r="L134" t="s">
        <v>88</v>
      </c>
      <c r="M134" s="59" t="s">
        <v>362</v>
      </c>
      <c r="N134" t="s">
        <v>90</v>
      </c>
      <c r="O134" s="56">
        <v>41991</v>
      </c>
      <c r="AB134" s="59"/>
      <c r="AC134" s="59"/>
    </row>
    <row r="135" spans="1:31" ht="38.25" hidden="1" x14ac:dyDescent="0.2">
      <c r="A135">
        <v>6177</v>
      </c>
      <c r="B135">
        <v>6094</v>
      </c>
      <c r="C135" t="s">
        <v>83</v>
      </c>
      <c r="D135" t="s">
        <v>43</v>
      </c>
      <c r="E135" t="s">
        <v>128</v>
      </c>
      <c r="F135" t="s">
        <v>129</v>
      </c>
      <c r="G135" t="s">
        <v>361</v>
      </c>
      <c r="H135">
        <v>998499233</v>
      </c>
      <c r="I135">
        <v>111</v>
      </c>
      <c r="J135" s="56">
        <v>41647</v>
      </c>
      <c r="K135">
        <v>100</v>
      </c>
      <c r="L135" t="s">
        <v>88</v>
      </c>
      <c r="M135" s="59" t="s">
        <v>363</v>
      </c>
      <c r="N135" t="s">
        <v>90</v>
      </c>
      <c r="O135" s="56">
        <v>42341</v>
      </c>
      <c r="AB135" s="59" t="s">
        <v>77</v>
      </c>
      <c r="AC135" s="59"/>
    </row>
    <row r="136" spans="1:31" ht="25.5" hidden="1" x14ac:dyDescent="0.2">
      <c r="A136">
        <v>6178</v>
      </c>
      <c r="B136">
        <v>6095</v>
      </c>
      <c r="C136" t="s">
        <v>83</v>
      </c>
      <c r="D136" t="s">
        <v>43</v>
      </c>
      <c r="E136" t="s">
        <v>128</v>
      </c>
      <c r="F136" t="s">
        <v>129</v>
      </c>
      <c r="G136" t="s">
        <v>50</v>
      </c>
      <c r="H136">
        <v>63176198</v>
      </c>
      <c r="I136">
        <v>112</v>
      </c>
      <c r="J136" s="56">
        <v>41647</v>
      </c>
      <c r="K136">
        <v>100</v>
      </c>
      <c r="L136" t="s">
        <v>88</v>
      </c>
      <c r="M136" s="59" t="s">
        <v>364</v>
      </c>
      <c r="N136" t="s">
        <v>90</v>
      </c>
      <c r="O136" s="56">
        <v>42061</v>
      </c>
      <c r="AB136" s="59"/>
      <c r="AC136" s="59"/>
    </row>
    <row r="137" spans="1:31" ht="25.5" hidden="1" x14ac:dyDescent="0.2">
      <c r="A137">
        <v>6179</v>
      </c>
      <c r="B137">
        <v>6096</v>
      </c>
      <c r="C137" t="s">
        <v>83</v>
      </c>
      <c r="D137" t="s">
        <v>43</v>
      </c>
      <c r="E137" t="s">
        <v>128</v>
      </c>
      <c r="F137" t="s">
        <v>129</v>
      </c>
      <c r="G137" t="s">
        <v>50</v>
      </c>
      <c r="H137">
        <v>63176198</v>
      </c>
      <c r="I137">
        <v>113</v>
      </c>
      <c r="J137" s="56">
        <v>41647</v>
      </c>
      <c r="K137">
        <v>100</v>
      </c>
      <c r="L137" t="s">
        <v>88</v>
      </c>
      <c r="M137" s="59" t="s">
        <v>365</v>
      </c>
      <c r="N137" t="s">
        <v>90</v>
      </c>
      <c r="O137" s="56">
        <v>42061</v>
      </c>
      <c r="AB137" s="59"/>
      <c r="AC137" s="59"/>
    </row>
    <row r="138" spans="1:31" ht="25.5" hidden="1" x14ac:dyDescent="0.2">
      <c r="A138">
        <v>6180</v>
      </c>
      <c r="B138">
        <v>6097</v>
      </c>
      <c r="C138" t="s">
        <v>83</v>
      </c>
      <c r="D138" t="s">
        <v>43</v>
      </c>
      <c r="E138" t="s">
        <v>128</v>
      </c>
      <c r="F138" t="s">
        <v>129</v>
      </c>
      <c r="G138" t="s">
        <v>366</v>
      </c>
      <c r="H138">
        <v>998347110</v>
      </c>
      <c r="I138">
        <v>114</v>
      </c>
      <c r="J138" s="56">
        <v>41647</v>
      </c>
      <c r="K138">
        <v>100</v>
      </c>
      <c r="L138" t="s">
        <v>88</v>
      </c>
      <c r="M138" s="59" t="s">
        <v>367</v>
      </c>
      <c r="N138" t="s">
        <v>90</v>
      </c>
      <c r="O138" s="56">
        <v>42062</v>
      </c>
      <c r="AB138" s="59"/>
      <c r="AC138" s="59"/>
    </row>
    <row r="139" spans="1:31" ht="25.5" hidden="1" x14ac:dyDescent="0.2">
      <c r="A139">
        <v>6181</v>
      </c>
      <c r="B139">
        <v>6098</v>
      </c>
      <c r="C139" t="s">
        <v>83</v>
      </c>
      <c r="D139" t="s">
        <v>43</v>
      </c>
      <c r="E139" t="s">
        <v>128</v>
      </c>
      <c r="F139" t="s">
        <v>129</v>
      </c>
      <c r="G139" t="s">
        <v>368</v>
      </c>
      <c r="H139">
        <v>998499872</v>
      </c>
      <c r="I139">
        <v>115</v>
      </c>
      <c r="J139" s="56">
        <v>41647</v>
      </c>
      <c r="K139">
        <v>100</v>
      </c>
      <c r="L139" t="s">
        <v>88</v>
      </c>
      <c r="M139" s="59" t="s">
        <v>369</v>
      </c>
      <c r="N139" t="s">
        <v>90</v>
      </c>
      <c r="O139" s="56">
        <v>42062</v>
      </c>
      <c r="AB139" s="59"/>
      <c r="AC139" s="59"/>
    </row>
    <row r="140" spans="1:31" ht="25.5" hidden="1" x14ac:dyDescent="0.2">
      <c r="A140">
        <v>6182</v>
      </c>
      <c r="B140">
        <v>6099</v>
      </c>
      <c r="C140" t="s">
        <v>83</v>
      </c>
      <c r="D140" t="s">
        <v>43</v>
      </c>
      <c r="E140" t="s">
        <v>128</v>
      </c>
      <c r="F140" t="s">
        <v>129</v>
      </c>
      <c r="G140" t="s">
        <v>370</v>
      </c>
      <c r="H140">
        <v>999054360</v>
      </c>
      <c r="I140">
        <v>116</v>
      </c>
      <c r="J140" s="56">
        <v>41647</v>
      </c>
      <c r="K140">
        <v>100</v>
      </c>
      <c r="L140" t="s">
        <v>88</v>
      </c>
      <c r="M140" s="59" t="s">
        <v>371</v>
      </c>
      <c r="N140" t="s">
        <v>90</v>
      </c>
      <c r="O140" s="56">
        <v>42065</v>
      </c>
      <c r="AB140" s="59"/>
      <c r="AC140" s="59"/>
    </row>
    <row r="141" spans="1:31" ht="25.5" hidden="1" x14ac:dyDescent="0.2">
      <c r="A141">
        <v>6183</v>
      </c>
      <c r="B141">
        <v>6100</v>
      </c>
      <c r="C141" t="s">
        <v>122</v>
      </c>
      <c r="D141" t="s">
        <v>43</v>
      </c>
      <c r="E141" t="s">
        <v>128</v>
      </c>
      <c r="F141" t="s">
        <v>129</v>
      </c>
      <c r="G141" t="s">
        <v>372</v>
      </c>
      <c r="H141">
        <v>998499595</v>
      </c>
      <c r="I141">
        <v>117</v>
      </c>
      <c r="J141" s="56">
        <v>41647</v>
      </c>
      <c r="K141">
        <v>100</v>
      </c>
      <c r="L141" t="s">
        <v>88</v>
      </c>
      <c r="M141" s="59" t="s">
        <v>373</v>
      </c>
      <c r="N141" t="s">
        <v>90</v>
      </c>
      <c r="AB141" s="59"/>
      <c r="AC141" s="59" t="s">
        <v>53</v>
      </c>
      <c r="AE141" s="56">
        <v>41745</v>
      </c>
    </row>
    <row r="142" spans="1:31" ht="25.5" hidden="1" x14ac:dyDescent="0.2">
      <c r="A142">
        <v>6184</v>
      </c>
      <c r="B142">
        <v>6101</v>
      </c>
      <c r="C142" t="s">
        <v>83</v>
      </c>
      <c r="D142" t="s">
        <v>43</v>
      </c>
      <c r="E142" t="s">
        <v>85</v>
      </c>
      <c r="F142" t="s">
        <v>86</v>
      </c>
      <c r="G142" t="s">
        <v>374</v>
      </c>
      <c r="H142">
        <v>94111387</v>
      </c>
      <c r="I142">
        <v>118</v>
      </c>
      <c r="J142" s="56">
        <v>41647</v>
      </c>
      <c r="K142">
        <v>350</v>
      </c>
      <c r="L142" t="s">
        <v>88</v>
      </c>
      <c r="M142" s="59" t="s">
        <v>375</v>
      </c>
      <c r="N142" t="s">
        <v>90</v>
      </c>
      <c r="O142" s="56">
        <v>42065</v>
      </c>
      <c r="AB142" s="59"/>
      <c r="AC142" s="59"/>
    </row>
    <row r="143" spans="1:31" ht="25.5" hidden="1" x14ac:dyDescent="0.2">
      <c r="A143">
        <v>6185</v>
      </c>
      <c r="B143">
        <v>6102</v>
      </c>
      <c r="C143" t="s">
        <v>83</v>
      </c>
      <c r="D143" t="s">
        <v>43</v>
      </c>
      <c r="E143" t="s">
        <v>85</v>
      </c>
      <c r="F143" t="s">
        <v>86</v>
      </c>
      <c r="G143" t="s">
        <v>376</v>
      </c>
      <c r="H143">
        <v>30599154</v>
      </c>
      <c r="I143">
        <v>119</v>
      </c>
      <c r="J143" s="56">
        <v>41647</v>
      </c>
      <c r="K143">
        <v>350</v>
      </c>
      <c r="L143" t="s">
        <v>88</v>
      </c>
      <c r="M143" s="59" t="s">
        <v>377</v>
      </c>
      <c r="N143" t="s">
        <v>90</v>
      </c>
      <c r="O143" s="56">
        <v>42065</v>
      </c>
      <c r="AB143" s="59"/>
      <c r="AC143" s="59"/>
    </row>
    <row r="144" spans="1:31" ht="25.5" hidden="1" x14ac:dyDescent="0.2">
      <c r="A144">
        <v>6186</v>
      </c>
      <c r="B144">
        <v>6103</v>
      </c>
      <c r="C144" t="s">
        <v>83</v>
      </c>
      <c r="D144" t="s">
        <v>43</v>
      </c>
      <c r="E144" t="s">
        <v>85</v>
      </c>
      <c r="F144" t="s">
        <v>86</v>
      </c>
      <c r="G144" t="s">
        <v>361</v>
      </c>
      <c r="H144">
        <v>998499233</v>
      </c>
      <c r="I144">
        <v>120</v>
      </c>
      <c r="J144" s="56">
        <v>41647</v>
      </c>
      <c r="K144">
        <v>350</v>
      </c>
      <c r="L144" t="s">
        <v>88</v>
      </c>
      <c r="M144" s="59" t="s">
        <v>378</v>
      </c>
      <c r="N144" t="s">
        <v>90</v>
      </c>
      <c r="O144" s="56">
        <v>42065</v>
      </c>
      <c r="AB144" s="59"/>
      <c r="AC144" s="59"/>
    </row>
    <row r="145" spans="1:31" ht="25.5" hidden="1" x14ac:dyDescent="0.2">
      <c r="A145">
        <v>6187</v>
      </c>
      <c r="B145">
        <v>6104</v>
      </c>
      <c r="C145" t="s">
        <v>83</v>
      </c>
      <c r="D145" t="s">
        <v>43</v>
      </c>
      <c r="E145" t="s">
        <v>128</v>
      </c>
      <c r="F145" t="s">
        <v>129</v>
      </c>
      <c r="G145" t="s">
        <v>379</v>
      </c>
      <c r="H145">
        <v>63176149</v>
      </c>
      <c r="I145">
        <v>123</v>
      </c>
      <c r="J145" s="56">
        <v>41647</v>
      </c>
      <c r="K145">
        <v>100</v>
      </c>
      <c r="L145" t="s">
        <v>88</v>
      </c>
      <c r="M145" s="59" t="s">
        <v>380</v>
      </c>
      <c r="N145" t="s">
        <v>90</v>
      </c>
      <c r="O145" s="56">
        <v>42110</v>
      </c>
      <c r="AB145" s="59"/>
      <c r="AC145" s="59"/>
    </row>
    <row r="146" spans="1:31" hidden="1" x14ac:dyDescent="0.2">
      <c r="A146">
        <v>6188</v>
      </c>
      <c r="B146">
        <v>6105</v>
      </c>
      <c r="C146" t="s">
        <v>83</v>
      </c>
      <c r="D146" t="s">
        <v>43</v>
      </c>
      <c r="E146" t="s">
        <v>85</v>
      </c>
      <c r="F146" t="s">
        <v>86</v>
      </c>
      <c r="G146" t="s">
        <v>379</v>
      </c>
      <c r="H146">
        <v>63176149</v>
      </c>
      <c r="I146">
        <v>124</v>
      </c>
      <c r="J146" s="56">
        <v>41647</v>
      </c>
      <c r="K146">
        <v>350</v>
      </c>
      <c r="L146" t="s">
        <v>88</v>
      </c>
      <c r="M146" s="59" t="s">
        <v>381</v>
      </c>
      <c r="N146" t="s">
        <v>90</v>
      </c>
      <c r="O146" s="56">
        <v>42110</v>
      </c>
      <c r="AB146" s="59"/>
      <c r="AC146" s="59"/>
    </row>
    <row r="147" spans="1:31" hidden="1" x14ac:dyDescent="0.2">
      <c r="A147">
        <v>6189</v>
      </c>
      <c r="B147">
        <v>6106</v>
      </c>
      <c r="C147" t="s">
        <v>83</v>
      </c>
      <c r="D147" t="s">
        <v>43</v>
      </c>
      <c r="E147" t="s">
        <v>85</v>
      </c>
      <c r="F147" t="s">
        <v>86</v>
      </c>
      <c r="G147" t="s">
        <v>165</v>
      </c>
      <c r="H147">
        <v>800353944</v>
      </c>
      <c r="I147">
        <v>135</v>
      </c>
      <c r="J147" s="56">
        <v>41647</v>
      </c>
      <c r="K147">
        <v>500</v>
      </c>
      <c r="L147" t="s">
        <v>88</v>
      </c>
      <c r="M147" s="59" t="s">
        <v>382</v>
      </c>
      <c r="N147" t="s">
        <v>90</v>
      </c>
      <c r="O147" s="56">
        <v>42110</v>
      </c>
      <c r="AB147" s="59"/>
      <c r="AC147" s="59"/>
    </row>
    <row r="148" spans="1:31" ht="38.25" hidden="1" x14ac:dyDescent="0.2">
      <c r="A148">
        <v>6190</v>
      </c>
      <c r="B148">
        <v>6107</v>
      </c>
      <c r="C148" t="s">
        <v>83</v>
      </c>
      <c r="D148" t="s">
        <v>43</v>
      </c>
      <c r="E148" t="s">
        <v>128</v>
      </c>
      <c r="F148" t="s">
        <v>129</v>
      </c>
      <c r="G148" t="s">
        <v>383</v>
      </c>
      <c r="H148">
        <v>998498678</v>
      </c>
      <c r="I148">
        <v>149</v>
      </c>
      <c r="J148" s="56">
        <v>41647</v>
      </c>
      <c r="K148">
        <v>100</v>
      </c>
      <c r="L148" t="s">
        <v>88</v>
      </c>
      <c r="M148" s="59" t="s">
        <v>384</v>
      </c>
      <c r="N148" t="s">
        <v>90</v>
      </c>
      <c r="O148" s="56">
        <v>42110</v>
      </c>
      <c r="AB148" s="59"/>
      <c r="AC148" s="59"/>
    </row>
    <row r="149" spans="1:31" ht="25.5" hidden="1" x14ac:dyDescent="0.2">
      <c r="A149">
        <v>6191</v>
      </c>
      <c r="B149">
        <v>6108</v>
      </c>
      <c r="C149" t="s">
        <v>83</v>
      </c>
      <c r="D149" t="s">
        <v>43</v>
      </c>
      <c r="E149" t="s">
        <v>128</v>
      </c>
      <c r="F149" t="s">
        <v>129</v>
      </c>
      <c r="G149" t="s">
        <v>383</v>
      </c>
      <c r="H149">
        <v>998498678</v>
      </c>
      <c r="I149">
        <v>150</v>
      </c>
      <c r="J149" s="56">
        <v>41647</v>
      </c>
      <c r="K149">
        <v>100</v>
      </c>
      <c r="L149" t="s">
        <v>88</v>
      </c>
      <c r="M149" s="59" t="s">
        <v>385</v>
      </c>
      <c r="N149" t="s">
        <v>90</v>
      </c>
      <c r="O149" s="56">
        <v>42111</v>
      </c>
      <c r="AB149" s="59"/>
      <c r="AC149" s="59"/>
    </row>
    <row r="150" spans="1:31" ht="25.5" hidden="1" x14ac:dyDescent="0.2">
      <c r="A150">
        <v>6192</v>
      </c>
      <c r="B150">
        <v>6109</v>
      </c>
      <c r="C150" t="s">
        <v>83</v>
      </c>
      <c r="D150" t="s">
        <v>43</v>
      </c>
      <c r="E150" t="s">
        <v>128</v>
      </c>
      <c r="F150" t="s">
        <v>129</v>
      </c>
      <c r="G150" t="s">
        <v>383</v>
      </c>
      <c r="H150">
        <v>998498678</v>
      </c>
      <c r="I150">
        <v>151</v>
      </c>
      <c r="J150" s="56">
        <v>41647</v>
      </c>
      <c r="K150">
        <v>100</v>
      </c>
      <c r="L150" t="s">
        <v>88</v>
      </c>
      <c r="M150" s="59" t="s">
        <v>386</v>
      </c>
      <c r="N150" t="s">
        <v>90</v>
      </c>
      <c r="O150" s="56">
        <v>42111</v>
      </c>
      <c r="AB150" s="59"/>
      <c r="AC150" s="59"/>
    </row>
    <row r="151" spans="1:31" hidden="1" x14ac:dyDescent="0.2">
      <c r="A151">
        <v>6193</v>
      </c>
      <c r="B151">
        <v>6110</v>
      </c>
      <c r="C151" t="s">
        <v>83</v>
      </c>
      <c r="D151" t="s">
        <v>43</v>
      </c>
      <c r="E151" t="s">
        <v>85</v>
      </c>
      <c r="F151" t="s">
        <v>86</v>
      </c>
      <c r="G151" t="s">
        <v>387</v>
      </c>
      <c r="H151">
        <v>800496525</v>
      </c>
      <c r="I151">
        <v>163</v>
      </c>
      <c r="J151" s="56">
        <v>41647</v>
      </c>
      <c r="K151">
        <v>960</v>
      </c>
      <c r="L151" t="s">
        <v>88</v>
      </c>
      <c r="M151" s="59" t="s">
        <v>388</v>
      </c>
      <c r="N151" t="s">
        <v>90</v>
      </c>
      <c r="O151" s="56">
        <v>42111</v>
      </c>
      <c r="AB151" s="59"/>
      <c r="AC151" s="59"/>
    </row>
    <row r="152" spans="1:31" ht="51" x14ac:dyDescent="0.2">
      <c r="A152">
        <v>6194</v>
      </c>
      <c r="B152">
        <v>6220</v>
      </c>
      <c r="C152" t="s">
        <v>83</v>
      </c>
      <c r="D152" t="s">
        <v>45</v>
      </c>
      <c r="E152" t="s">
        <v>85</v>
      </c>
      <c r="F152" t="s">
        <v>86</v>
      </c>
      <c r="G152" t="s">
        <v>165</v>
      </c>
      <c r="H152">
        <v>800353944</v>
      </c>
      <c r="I152">
        <v>178</v>
      </c>
      <c r="J152" s="56">
        <v>41648</v>
      </c>
      <c r="K152">
        <v>500</v>
      </c>
      <c r="L152" t="s">
        <v>88</v>
      </c>
      <c r="M152" s="59" t="s">
        <v>389</v>
      </c>
      <c r="N152" t="s">
        <v>90</v>
      </c>
      <c r="O152" s="56">
        <v>42053</v>
      </c>
      <c r="AB152" s="59"/>
      <c r="AC152" s="59"/>
    </row>
    <row r="153" spans="1:31" ht="38.25" x14ac:dyDescent="0.2">
      <c r="A153">
        <v>6195</v>
      </c>
      <c r="B153">
        <v>6222</v>
      </c>
      <c r="C153" t="s">
        <v>83</v>
      </c>
      <c r="D153" t="s">
        <v>45</v>
      </c>
      <c r="E153" t="s">
        <v>85</v>
      </c>
      <c r="F153" t="s">
        <v>86</v>
      </c>
      <c r="G153" t="s">
        <v>390</v>
      </c>
      <c r="H153">
        <v>999174020</v>
      </c>
      <c r="I153">
        <v>183</v>
      </c>
      <c r="J153" s="56">
        <v>41648</v>
      </c>
      <c r="K153">
        <v>440</v>
      </c>
      <c r="L153" t="s">
        <v>88</v>
      </c>
      <c r="M153" s="59" t="s">
        <v>391</v>
      </c>
      <c r="N153" t="s">
        <v>90</v>
      </c>
      <c r="O153" s="56">
        <v>42053</v>
      </c>
      <c r="AB153" s="59"/>
      <c r="AC153" s="59"/>
    </row>
    <row r="154" spans="1:31" ht="38.25" x14ac:dyDescent="0.2">
      <c r="A154">
        <v>6196</v>
      </c>
      <c r="B154">
        <v>6221</v>
      </c>
      <c r="C154" t="s">
        <v>83</v>
      </c>
      <c r="D154" t="s">
        <v>45</v>
      </c>
      <c r="E154" t="s">
        <v>85</v>
      </c>
      <c r="F154" t="s">
        <v>86</v>
      </c>
      <c r="G154" t="s">
        <v>163</v>
      </c>
      <c r="H154">
        <v>43357338</v>
      </c>
      <c r="I154">
        <v>179</v>
      </c>
      <c r="J154" s="56">
        <v>41648</v>
      </c>
      <c r="K154">
        <v>500</v>
      </c>
      <c r="L154" t="s">
        <v>88</v>
      </c>
      <c r="M154" s="59" t="s">
        <v>392</v>
      </c>
      <c r="N154" t="s">
        <v>90</v>
      </c>
      <c r="O154" s="56">
        <v>42053</v>
      </c>
      <c r="AB154" s="59"/>
      <c r="AC154" s="59"/>
    </row>
    <row r="155" spans="1:31" ht="38.25" x14ac:dyDescent="0.2">
      <c r="A155">
        <v>6197</v>
      </c>
      <c r="B155">
        <v>6219</v>
      </c>
      <c r="C155" t="s">
        <v>122</v>
      </c>
      <c r="D155" t="s">
        <v>45</v>
      </c>
      <c r="E155" t="s">
        <v>85</v>
      </c>
      <c r="F155" t="s">
        <v>86</v>
      </c>
      <c r="G155" t="s">
        <v>48</v>
      </c>
      <c r="H155">
        <v>998454006</v>
      </c>
      <c r="I155">
        <v>177</v>
      </c>
      <c r="J155" s="56">
        <v>41648</v>
      </c>
      <c r="K155">
        <v>350</v>
      </c>
      <c r="L155" t="s">
        <v>88</v>
      </c>
      <c r="M155" s="59" t="s">
        <v>393</v>
      </c>
      <c r="N155" t="s">
        <v>90</v>
      </c>
      <c r="AB155" s="59"/>
      <c r="AC155" s="59" t="s">
        <v>394</v>
      </c>
      <c r="AE155" s="56">
        <v>41740</v>
      </c>
    </row>
    <row r="156" spans="1:31" ht="38.25" x14ac:dyDescent="0.2">
      <c r="A156">
        <v>6198</v>
      </c>
      <c r="B156">
        <v>6218</v>
      </c>
      <c r="C156" t="s">
        <v>83</v>
      </c>
      <c r="D156" t="s">
        <v>45</v>
      </c>
      <c r="E156" t="s">
        <v>85</v>
      </c>
      <c r="F156" t="s">
        <v>86</v>
      </c>
      <c r="G156" t="s">
        <v>395</v>
      </c>
      <c r="H156">
        <v>54573864</v>
      </c>
      <c r="I156">
        <v>176</v>
      </c>
      <c r="J156" s="56">
        <v>41648</v>
      </c>
      <c r="K156">
        <v>350</v>
      </c>
      <c r="L156" t="s">
        <v>88</v>
      </c>
      <c r="M156" s="59" t="s">
        <v>396</v>
      </c>
      <c r="N156" t="s">
        <v>90</v>
      </c>
      <c r="O156" s="56">
        <v>42052</v>
      </c>
      <c r="AB156" s="59"/>
      <c r="AC156" s="59"/>
    </row>
    <row r="157" spans="1:31" ht="38.25" hidden="1" x14ac:dyDescent="0.2">
      <c r="A157">
        <v>6199</v>
      </c>
      <c r="B157">
        <v>6066</v>
      </c>
      <c r="C157" t="s">
        <v>122</v>
      </c>
      <c r="D157" t="s">
        <v>313</v>
      </c>
      <c r="E157" t="s">
        <v>85</v>
      </c>
      <c r="F157" t="s">
        <v>86</v>
      </c>
      <c r="G157" t="s">
        <v>397</v>
      </c>
      <c r="H157">
        <v>800543790</v>
      </c>
      <c r="I157">
        <v>221</v>
      </c>
      <c r="J157" s="56">
        <v>41649</v>
      </c>
      <c r="K157">
        <v>500</v>
      </c>
      <c r="L157" t="s">
        <v>88</v>
      </c>
      <c r="M157" s="59" t="s">
        <v>398</v>
      </c>
      <c r="N157" t="s">
        <v>90</v>
      </c>
      <c r="O157" s="56">
        <v>41820</v>
      </c>
      <c r="P157" s="56">
        <v>42275</v>
      </c>
      <c r="AB157" s="59"/>
      <c r="AC157" s="59" t="s">
        <v>399</v>
      </c>
      <c r="AE157" s="56">
        <v>42340</v>
      </c>
    </row>
    <row r="158" spans="1:31" ht="38.25" hidden="1" x14ac:dyDescent="0.2">
      <c r="A158">
        <v>6200</v>
      </c>
      <c r="B158">
        <v>6068</v>
      </c>
      <c r="C158" t="s">
        <v>122</v>
      </c>
      <c r="D158" t="s">
        <v>400</v>
      </c>
      <c r="E158" t="s">
        <v>85</v>
      </c>
      <c r="F158" t="s">
        <v>86</v>
      </c>
      <c r="G158" t="s">
        <v>401</v>
      </c>
      <c r="H158">
        <v>998329140</v>
      </c>
      <c r="I158">
        <v>252</v>
      </c>
      <c r="J158" s="56">
        <v>41649</v>
      </c>
      <c r="K158">
        <v>499</v>
      </c>
      <c r="L158" t="s">
        <v>88</v>
      </c>
      <c r="M158" s="59" t="s">
        <v>402</v>
      </c>
      <c r="N158" t="s">
        <v>90</v>
      </c>
      <c r="O158" s="56">
        <v>41649</v>
      </c>
      <c r="P158" s="56">
        <v>42087</v>
      </c>
      <c r="AB158" s="59"/>
      <c r="AC158" s="59" t="s">
        <v>403</v>
      </c>
      <c r="AE158" s="56">
        <v>41744</v>
      </c>
    </row>
    <row r="159" spans="1:31" ht="25.5" hidden="1" x14ac:dyDescent="0.2">
      <c r="A159">
        <v>6201</v>
      </c>
      <c r="B159">
        <v>6111</v>
      </c>
      <c r="C159" t="s">
        <v>83</v>
      </c>
      <c r="D159" t="s">
        <v>43</v>
      </c>
      <c r="E159" t="s">
        <v>85</v>
      </c>
      <c r="F159" t="s">
        <v>86</v>
      </c>
      <c r="G159" t="s">
        <v>404</v>
      </c>
      <c r="H159">
        <v>998499767</v>
      </c>
      <c r="I159">
        <v>223</v>
      </c>
      <c r="J159" s="56">
        <v>41649</v>
      </c>
      <c r="K159">
        <v>500</v>
      </c>
      <c r="L159" t="s">
        <v>88</v>
      </c>
      <c r="M159" s="59" t="s">
        <v>405</v>
      </c>
      <c r="N159" t="s">
        <v>90</v>
      </c>
      <c r="O159" s="56">
        <v>42111</v>
      </c>
      <c r="AB159" s="59"/>
      <c r="AC159" s="59"/>
    </row>
    <row r="160" spans="1:31" ht="38.25" hidden="1" x14ac:dyDescent="0.2">
      <c r="A160">
        <v>6202</v>
      </c>
      <c r="B160">
        <v>6085</v>
      </c>
      <c r="C160" t="s">
        <v>139</v>
      </c>
      <c r="D160" t="s">
        <v>406</v>
      </c>
      <c r="E160" t="s">
        <v>85</v>
      </c>
      <c r="F160" t="s">
        <v>86</v>
      </c>
      <c r="G160" t="s">
        <v>397</v>
      </c>
      <c r="H160">
        <v>800543790</v>
      </c>
      <c r="I160">
        <v>219</v>
      </c>
      <c r="J160" s="56">
        <v>41649</v>
      </c>
      <c r="K160">
        <v>500</v>
      </c>
      <c r="L160" t="s">
        <v>88</v>
      </c>
      <c r="M160" s="59" t="s">
        <v>407</v>
      </c>
      <c r="N160" t="s">
        <v>90</v>
      </c>
      <c r="O160" s="56">
        <v>41929</v>
      </c>
      <c r="P160" s="56">
        <v>42275</v>
      </c>
      <c r="Q160">
        <v>3820</v>
      </c>
      <c r="R160" s="56">
        <v>41649</v>
      </c>
      <c r="T160">
        <v>3954</v>
      </c>
      <c r="U160" s="56">
        <v>42284</v>
      </c>
      <c r="AB160" s="59"/>
      <c r="AC160" s="59"/>
    </row>
    <row r="161" spans="1:29" ht="25.5" hidden="1" x14ac:dyDescent="0.2">
      <c r="A161">
        <v>6203</v>
      </c>
      <c r="B161">
        <v>6086</v>
      </c>
      <c r="C161" t="s">
        <v>83</v>
      </c>
      <c r="D161" t="s">
        <v>406</v>
      </c>
      <c r="E161" t="s">
        <v>85</v>
      </c>
      <c r="F161" t="s">
        <v>86</v>
      </c>
      <c r="G161" t="s">
        <v>408</v>
      </c>
      <c r="H161">
        <v>46015147</v>
      </c>
      <c r="I161">
        <v>276</v>
      </c>
      <c r="J161" s="56">
        <v>41653</v>
      </c>
      <c r="K161">
        <v>100</v>
      </c>
      <c r="L161" t="s">
        <v>88</v>
      </c>
      <c r="M161" s="59" t="s">
        <v>409</v>
      </c>
      <c r="N161" t="s">
        <v>90</v>
      </c>
      <c r="O161" s="56">
        <v>41929</v>
      </c>
      <c r="AB161" s="59"/>
      <c r="AC161" s="59"/>
    </row>
    <row r="162" spans="1:29" ht="25.5" hidden="1" x14ac:dyDescent="0.2">
      <c r="A162">
        <v>6204</v>
      </c>
      <c r="B162">
        <v>6056</v>
      </c>
      <c r="C162" t="s">
        <v>83</v>
      </c>
      <c r="D162" t="s">
        <v>306</v>
      </c>
      <c r="E162" t="s">
        <v>85</v>
      </c>
      <c r="F162" t="s">
        <v>86</v>
      </c>
      <c r="G162" t="s">
        <v>311</v>
      </c>
      <c r="H162">
        <v>37819428</v>
      </c>
      <c r="I162">
        <v>291</v>
      </c>
      <c r="J162" s="56">
        <v>41653</v>
      </c>
      <c r="K162">
        <v>300</v>
      </c>
      <c r="L162" t="s">
        <v>88</v>
      </c>
      <c r="M162" s="59" t="s">
        <v>410</v>
      </c>
      <c r="N162" t="s">
        <v>90</v>
      </c>
      <c r="O162" s="56">
        <v>41794</v>
      </c>
      <c r="AB162" s="59"/>
      <c r="AC162" s="59"/>
    </row>
    <row r="163" spans="1:29" ht="51" hidden="1" x14ac:dyDescent="0.2">
      <c r="A163">
        <v>6205</v>
      </c>
      <c r="B163">
        <v>6113</v>
      </c>
      <c r="C163" t="s">
        <v>83</v>
      </c>
      <c r="D163" t="s">
        <v>43</v>
      </c>
      <c r="E163" t="s">
        <v>85</v>
      </c>
      <c r="F163" t="s">
        <v>86</v>
      </c>
      <c r="G163" t="s">
        <v>361</v>
      </c>
      <c r="H163">
        <v>998499233</v>
      </c>
      <c r="I163">
        <v>312</v>
      </c>
      <c r="J163" s="56">
        <v>41655</v>
      </c>
      <c r="K163">
        <v>350</v>
      </c>
      <c r="L163" t="s">
        <v>88</v>
      </c>
      <c r="M163" s="59" t="s">
        <v>411</v>
      </c>
      <c r="N163" t="s">
        <v>90</v>
      </c>
      <c r="O163" s="56">
        <v>42115</v>
      </c>
      <c r="AB163" s="59"/>
      <c r="AC163" s="59"/>
    </row>
    <row r="164" spans="1:29" ht="38.25" hidden="1" x14ac:dyDescent="0.2">
      <c r="A164">
        <v>6206</v>
      </c>
      <c r="B164">
        <v>6083</v>
      </c>
      <c r="C164" t="s">
        <v>83</v>
      </c>
      <c r="D164" t="s">
        <v>337</v>
      </c>
      <c r="E164" t="s">
        <v>85</v>
      </c>
      <c r="F164" t="s">
        <v>86</v>
      </c>
      <c r="G164" t="s">
        <v>412</v>
      </c>
      <c r="H164">
        <v>54791357</v>
      </c>
      <c r="I164">
        <v>308</v>
      </c>
      <c r="J164" s="56">
        <v>41655</v>
      </c>
      <c r="K164">
        <v>200</v>
      </c>
      <c r="L164" t="s">
        <v>88</v>
      </c>
      <c r="M164" s="59" t="s">
        <v>413</v>
      </c>
      <c r="N164" t="s">
        <v>90</v>
      </c>
      <c r="O164" s="56">
        <v>42101</v>
      </c>
      <c r="AB164" s="59"/>
      <c r="AC164" s="59"/>
    </row>
    <row r="165" spans="1:29" ht="38.25" hidden="1" x14ac:dyDescent="0.2">
      <c r="A165">
        <v>6207</v>
      </c>
      <c r="B165">
        <v>6112</v>
      </c>
      <c r="C165" t="s">
        <v>83</v>
      </c>
      <c r="D165" t="s">
        <v>43</v>
      </c>
      <c r="E165" t="s">
        <v>128</v>
      </c>
      <c r="F165" t="s">
        <v>129</v>
      </c>
      <c r="G165" t="s">
        <v>374</v>
      </c>
      <c r="H165">
        <v>94111387</v>
      </c>
      <c r="I165">
        <v>311</v>
      </c>
      <c r="J165" s="56">
        <v>41655</v>
      </c>
      <c r="K165">
        <v>100</v>
      </c>
      <c r="L165" t="s">
        <v>88</v>
      </c>
      <c r="M165" s="59" t="s">
        <v>414</v>
      </c>
      <c r="N165" t="s">
        <v>90</v>
      </c>
      <c r="O165" s="56">
        <v>42115</v>
      </c>
      <c r="AB165" s="59"/>
      <c r="AC165" s="59"/>
    </row>
    <row r="166" spans="1:29" ht="25.5" hidden="1" x14ac:dyDescent="0.2">
      <c r="A166">
        <v>6208</v>
      </c>
      <c r="B166">
        <v>6115</v>
      </c>
      <c r="C166" t="s">
        <v>83</v>
      </c>
      <c r="D166" t="s">
        <v>43</v>
      </c>
      <c r="E166" t="s">
        <v>128</v>
      </c>
      <c r="F166" t="s">
        <v>129</v>
      </c>
      <c r="G166" t="s">
        <v>415</v>
      </c>
      <c r="H166">
        <v>102936311</v>
      </c>
      <c r="I166">
        <v>373</v>
      </c>
      <c r="J166" s="56">
        <v>41662</v>
      </c>
      <c r="K166">
        <v>100</v>
      </c>
      <c r="L166" t="s">
        <v>88</v>
      </c>
      <c r="M166" s="59" t="s">
        <v>416</v>
      </c>
      <c r="N166" t="s">
        <v>90</v>
      </c>
      <c r="O166" s="56">
        <v>42115</v>
      </c>
      <c r="AB166" s="59"/>
      <c r="AC166" s="59"/>
    </row>
    <row r="167" spans="1:29" ht="25.5" hidden="1" x14ac:dyDescent="0.2">
      <c r="A167">
        <v>6209</v>
      </c>
      <c r="B167">
        <v>6114</v>
      </c>
      <c r="C167" t="s">
        <v>83</v>
      </c>
      <c r="D167" t="s">
        <v>43</v>
      </c>
      <c r="E167" t="s">
        <v>85</v>
      </c>
      <c r="F167" t="s">
        <v>86</v>
      </c>
      <c r="G167" t="s">
        <v>415</v>
      </c>
      <c r="H167">
        <v>102936311</v>
      </c>
      <c r="I167">
        <v>372</v>
      </c>
      <c r="J167" s="56">
        <v>41662</v>
      </c>
      <c r="K167">
        <v>960</v>
      </c>
      <c r="L167" t="s">
        <v>88</v>
      </c>
      <c r="M167" s="59" t="s">
        <v>416</v>
      </c>
      <c r="N167" t="s">
        <v>90</v>
      </c>
      <c r="O167" s="56">
        <v>42115</v>
      </c>
      <c r="AB167" s="59"/>
      <c r="AC167" s="59"/>
    </row>
    <row r="168" spans="1:29" ht="51" hidden="1" x14ac:dyDescent="0.2">
      <c r="A168">
        <v>6210</v>
      </c>
      <c r="B168">
        <v>6084</v>
      </c>
      <c r="C168" t="s">
        <v>83</v>
      </c>
      <c r="D168" t="s">
        <v>337</v>
      </c>
      <c r="E168" t="s">
        <v>85</v>
      </c>
      <c r="F168" t="s">
        <v>86</v>
      </c>
      <c r="G168" t="s">
        <v>417</v>
      </c>
      <c r="H168">
        <v>136222353</v>
      </c>
      <c r="I168">
        <v>379</v>
      </c>
      <c r="J168" s="56">
        <v>41662</v>
      </c>
      <c r="K168">
        <v>480</v>
      </c>
      <c r="L168" t="s">
        <v>88</v>
      </c>
      <c r="M168" s="59" t="s">
        <v>418</v>
      </c>
      <c r="N168" t="s">
        <v>90</v>
      </c>
      <c r="O168" s="56">
        <v>42101</v>
      </c>
      <c r="AB168" s="59"/>
      <c r="AC168" s="59"/>
    </row>
    <row r="169" spans="1:29" ht="51" x14ac:dyDescent="0.2">
      <c r="A169">
        <v>6211</v>
      </c>
      <c r="B169">
        <v>6223</v>
      </c>
      <c r="C169" t="s">
        <v>83</v>
      </c>
      <c r="D169" t="s">
        <v>45</v>
      </c>
      <c r="E169" t="s">
        <v>85</v>
      </c>
      <c r="F169" t="s">
        <v>86</v>
      </c>
      <c r="G169" t="s">
        <v>419</v>
      </c>
      <c r="H169">
        <v>123193131</v>
      </c>
      <c r="I169">
        <v>497</v>
      </c>
      <c r="J169" s="56">
        <v>41675</v>
      </c>
      <c r="K169">
        <v>200</v>
      </c>
      <c r="L169" t="s">
        <v>88</v>
      </c>
      <c r="M169" s="59" t="s">
        <v>420</v>
      </c>
      <c r="N169" t="s">
        <v>90</v>
      </c>
      <c r="O169" s="56">
        <v>42053</v>
      </c>
      <c r="AB169" s="59"/>
      <c r="AC169" s="59"/>
    </row>
    <row r="170" spans="1:29" ht="38.25" x14ac:dyDescent="0.2">
      <c r="A170">
        <v>6212</v>
      </c>
      <c r="B170">
        <v>6224</v>
      </c>
      <c r="C170" t="s">
        <v>83</v>
      </c>
      <c r="D170" t="s">
        <v>45</v>
      </c>
      <c r="E170" t="s">
        <v>85</v>
      </c>
      <c r="F170" t="s">
        <v>86</v>
      </c>
      <c r="G170" t="s">
        <v>421</v>
      </c>
      <c r="H170">
        <v>53051394</v>
      </c>
      <c r="I170">
        <v>508</v>
      </c>
      <c r="J170" s="56">
        <v>41676</v>
      </c>
      <c r="K170">
        <v>500</v>
      </c>
      <c r="L170" t="s">
        <v>88</v>
      </c>
      <c r="M170" s="59" t="s">
        <v>422</v>
      </c>
      <c r="N170" t="s">
        <v>90</v>
      </c>
      <c r="O170" s="56">
        <v>42053</v>
      </c>
      <c r="AB170" s="59"/>
      <c r="AC170" s="59"/>
    </row>
    <row r="171" spans="1:29" ht="38.25" hidden="1" x14ac:dyDescent="0.2">
      <c r="A171">
        <v>6213</v>
      </c>
      <c r="B171">
        <v>6058</v>
      </c>
      <c r="C171" t="s">
        <v>423</v>
      </c>
      <c r="D171" t="s">
        <v>306</v>
      </c>
      <c r="E171" t="s">
        <v>85</v>
      </c>
      <c r="F171" t="s">
        <v>86</v>
      </c>
      <c r="G171" t="s">
        <v>424</v>
      </c>
      <c r="H171">
        <v>30376801</v>
      </c>
      <c r="I171">
        <v>582</v>
      </c>
      <c r="J171" s="56">
        <v>41683</v>
      </c>
      <c r="K171">
        <v>100</v>
      </c>
      <c r="L171" t="s">
        <v>88</v>
      </c>
      <c r="M171" s="59" t="s">
        <v>425</v>
      </c>
      <c r="N171" t="s">
        <v>90</v>
      </c>
      <c r="AB171" s="59" t="s">
        <v>426</v>
      </c>
      <c r="AC171" s="59"/>
    </row>
    <row r="172" spans="1:29" ht="38.25" hidden="1" x14ac:dyDescent="0.2">
      <c r="A172">
        <v>6214</v>
      </c>
      <c r="B172">
        <v>6057</v>
      </c>
      <c r="C172" t="s">
        <v>83</v>
      </c>
      <c r="D172" t="s">
        <v>306</v>
      </c>
      <c r="E172" t="s">
        <v>85</v>
      </c>
      <c r="F172" t="s">
        <v>86</v>
      </c>
      <c r="G172" t="s">
        <v>424</v>
      </c>
      <c r="H172">
        <v>30376801</v>
      </c>
      <c r="I172">
        <v>580</v>
      </c>
      <c r="J172" s="56">
        <v>41683</v>
      </c>
      <c r="K172">
        <v>100</v>
      </c>
      <c r="L172" t="s">
        <v>88</v>
      </c>
      <c r="M172" s="59" t="s">
        <v>425</v>
      </c>
      <c r="N172" t="s">
        <v>90</v>
      </c>
      <c r="O172" s="56">
        <v>42177</v>
      </c>
      <c r="AB172" s="59" t="s">
        <v>426</v>
      </c>
      <c r="AC172" s="59"/>
    </row>
    <row r="173" spans="1:29" ht="38.25" x14ac:dyDescent="0.2">
      <c r="A173">
        <v>6215</v>
      </c>
      <c r="B173">
        <v>6225</v>
      </c>
      <c r="C173" t="s">
        <v>83</v>
      </c>
      <c r="D173" t="s">
        <v>45</v>
      </c>
      <c r="E173" t="s">
        <v>85</v>
      </c>
      <c r="F173" t="s">
        <v>86</v>
      </c>
      <c r="G173" t="s">
        <v>427</v>
      </c>
      <c r="H173">
        <v>800549387</v>
      </c>
      <c r="I173">
        <v>590</v>
      </c>
      <c r="J173" s="56">
        <v>41684</v>
      </c>
      <c r="K173">
        <v>350</v>
      </c>
      <c r="L173" t="s">
        <v>88</v>
      </c>
      <c r="M173" s="59" t="s">
        <v>428</v>
      </c>
      <c r="N173" t="s">
        <v>90</v>
      </c>
      <c r="O173" s="56">
        <v>42053</v>
      </c>
      <c r="AB173" s="59"/>
      <c r="AC173" s="59"/>
    </row>
    <row r="174" spans="1:29" ht="38.25" x14ac:dyDescent="0.2">
      <c r="A174">
        <v>6216</v>
      </c>
      <c r="B174">
        <v>6227</v>
      </c>
      <c r="C174" t="s">
        <v>83</v>
      </c>
      <c r="D174" t="s">
        <v>45</v>
      </c>
      <c r="E174" t="s">
        <v>128</v>
      </c>
      <c r="F174" t="s">
        <v>129</v>
      </c>
      <c r="G174" t="s">
        <v>429</v>
      </c>
      <c r="H174">
        <v>999172861</v>
      </c>
      <c r="I174">
        <v>618</v>
      </c>
      <c r="J174" s="56">
        <v>41687</v>
      </c>
      <c r="K174">
        <v>100</v>
      </c>
      <c r="L174" t="s">
        <v>88</v>
      </c>
      <c r="M174" s="59" t="s">
        <v>430</v>
      </c>
      <c r="N174" t="s">
        <v>90</v>
      </c>
      <c r="O174" s="56">
        <v>42055</v>
      </c>
      <c r="AB174" s="59"/>
      <c r="AC174" s="59"/>
    </row>
    <row r="175" spans="1:29" ht="38.25" x14ac:dyDescent="0.2">
      <c r="A175">
        <v>6217</v>
      </c>
      <c r="B175">
        <v>6226</v>
      </c>
      <c r="C175" t="s">
        <v>83</v>
      </c>
      <c r="D175" t="s">
        <v>45</v>
      </c>
      <c r="E175" t="s">
        <v>128</v>
      </c>
      <c r="F175" t="s">
        <v>129</v>
      </c>
      <c r="G175" t="s">
        <v>431</v>
      </c>
      <c r="H175">
        <v>99306782</v>
      </c>
      <c r="I175">
        <v>616</v>
      </c>
      <c r="J175" s="56">
        <v>41687</v>
      </c>
      <c r="K175">
        <v>100</v>
      </c>
      <c r="L175" t="s">
        <v>88</v>
      </c>
      <c r="M175" s="59" t="s">
        <v>430</v>
      </c>
      <c r="N175" t="s">
        <v>90</v>
      </c>
      <c r="O175" s="56">
        <v>42053</v>
      </c>
      <c r="AB175" s="59"/>
      <c r="AC175" s="59"/>
    </row>
    <row r="176" spans="1:29" ht="38.25" x14ac:dyDescent="0.2">
      <c r="A176">
        <v>6218</v>
      </c>
      <c r="B176">
        <v>6229</v>
      </c>
      <c r="C176" t="s">
        <v>83</v>
      </c>
      <c r="D176" t="s">
        <v>45</v>
      </c>
      <c r="E176" t="s">
        <v>128</v>
      </c>
      <c r="F176" t="s">
        <v>129</v>
      </c>
      <c r="G176" t="s">
        <v>431</v>
      </c>
      <c r="H176">
        <v>99306782</v>
      </c>
      <c r="I176">
        <v>659</v>
      </c>
      <c r="J176" s="56">
        <v>41688</v>
      </c>
      <c r="K176">
        <v>100</v>
      </c>
      <c r="L176" t="s">
        <v>88</v>
      </c>
      <c r="M176" s="59" t="s">
        <v>432</v>
      </c>
      <c r="N176" t="s">
        <v>90</v>
      </c>
      <c r="O176" s="56">
        <v>42055</v>
      </c>
      <c r="AB176" s="59"/>
      <c r="AC176" s="59"/>
    </row>
    <row r="177" spans="1:31" ht="51" x14ac:dyDescent="0.2">
      <c r="A177">
        <v>6219</v>
      </c>
      <c r="B177">
        <v>6228</v>
      </c>
      <c r="C177" t="s">
        <v>83</v>
      </c>
      <c r="D177" t="s">
        <v>45</v>
      </c>
      <c r="E177" t="s">
        <v>128</v>
      </c>
      <c r="F177" t="s">
        <v>129</v>
      </c>
      <c r="G177" t="s">
        <v>429</v>
      </c>
      <c r="H177">
        <v>999172861</v>
      </c>
      <c r="I177">
        <v>658</v>
      </c>
      <c r="J177" s="56">
        <v>41688</v>
      </c>
      <c r="K177">
        <v>100</v>
      </c>
      <c r="L177" t="s">
        <v>88</v>
      </c>
      <c r="M177" s="59" t="s">
        <v>433</v>
      </c>
      <c r="N177" t="s">
        <v>90</v>
      </c>
      <c r="O177" s="56">
        <v>42055</v>
      </c>
      <c r="AB177" s="59"/>
      <c r="AC177" s="59"/>
    </row>
    <row r="178" spans="1:31" ht="38.25" x14ac:dyDescent="0.2">
      <c r="A178">
        <v>6220</v>
      </c>
      <c r="B178">
        <v>6230</v>
      </c>
      <c r="C178" t="s">
        <v>83</v>
      </c>
      <c r="D178" t="s">
        <v>45</v>
      </c>
      <c r="E178" t="s">
        <v>128</v>
      </c>
      <c r="F178" t="s">
        <v>129</v>
      </c>
      <c r="G178" t="s">
        <v>434</v>
      </c>
      <c r="H178">
        <v>104908288</v>
      </c>
      <c r="I178">
        <v>777</v>
      </c>
      <c r="J178" s="56">
        <v>41690</v>
      </c>
      <c r="K178">
        <v>100</v>
      </c>
      <c r="L178" t="s">
        <v>88</v>
      </c>
      <c r="M178" s="59" t="s">
        <v>435</v>
      </c>
      <c r="N178" t="s">
        <v>90</v>
      </c>
      <c r="O178" s="56">
        <v>42055</v>
      </c>
      <c r="AB178" s="59"/>
      <c r="AC178" s="59"/>
    </row>
    <row r="179" spans="1:31" ht="51" x14ac:dyDescent="0.2">
      <c r="A179">
        <v>6221</v>
      </c>
      <c r="B179">
        <v>6231</v>
      </c>
      <c r="C179" t="s">
        <v>83</v>
      </c>
      <c r="D179" t="s">
        <v>45</v>
      </c>
      <c r="E179" t="s">
        <v>85</v>
      </c>
      <c r="F179" t="s">
        <v>86</v>
      </c>
      <c r="G179" t="s">
        <v>436</v>
      </c>
      <c r="H179">
        <v>110110574</v>
      </c>
      <c r="I179">
        <v>1061</v>
      </c>
      <c r="J179" s="56">
        <v>41703</v>
      </c>
      <c r="K179">
        <v>200</v>
      </c>
      <c r="L179" t="s">
        <v>88</v>
      </c>
      <c r="M179" s="59" t="s">
        <v>437</v>
      </c>
      <c r="N179" t="s">
        <v>90</v>
      </c>
      <c r="O179" s="56">
        <v>42059</v>
      </c>
      <c r="AB179" s="59"/>
      <c r="AC179" s="59"/>
    </row>
    <row r="180" spans="1:31" ht="63.75" x14ac:dyDescent="0.2">
      <c r="A180">
        <v>6222</v>
      </c>
      <c r="B180">
        <v>6232</v>
      </c>
      <c r="C180" t="s">
        <v>122</v>
      </c>
      <c r="D180" t="s">
        <v>45</v>
      </c>
      <c r="E180" t="s">
        <v>85</v>
      </c>
      <c r="F180" t="s">
        <v>86</v>
      </c>
      <c r="G180" t="s">
        <v>438</v>
      </c>
      <c r="H180">
        <v>800559320</v>
      </c>
      <c r="I180">
        <v>1179</v>
      </c>
      <c r="J180" s="56">
        <v>41718</v>
      </c>
      <c r="K180">
        <v>250</v>
      </c>
      <c r="L180" t="s">
        <v>88</v>
      </c>
      <c r="M180" s="59" t="s">
        <v>439</v>
      </c>
      <c r="N180" t="s">
        <v>90</v>
      </c>
      <c r="AB180" s="59"/>
      <c r="AC180" s="59" t="s">
        <v>440</v>
      </c>
      <c r="AE180" s="56">
        <v>41786</v>
      </c>
    </row>
    <row r="181" spans="1:31" ht="63.75" x14ac:dyDescent="0.2">
      <c r="A181">
        <v>6223</v>
      </c>
      <c r="B181">
        <v>6233</v>
      </c>
      <c r="C181" t="s">
        <v>83</v>
      </c>
      <c r="D181" t="s">
        <v>45</v>
      </c>
      <c r="E181" t="s">
        <v>85</v>
      </c>
      <c r="F181" t="s">
        <v>86</v>
      </c>
      <c r="G181" t="s">
        <v>234</v>
      </c>
      <c r="H181">
        <v>800544287</v>
      </c>
      <c r="I181">
        <v>1444</v>
      </c>
      <c r="J181" s="56">
        <v>41743</v>
      </c>
      <c r="K181">
        <v>500</v>
      </c>
      <c r="L181" t="s">
        <v>88</v>
      </c>
      <c r="M181" s="59" t="s">
        <v>441</v>
      </c>
      <c r="N181" t="s">
        <v>90</v>
      </c>
      <c r="O181" s="56">
        <v>42059</v>
      </c>
      <c r="AB181" s="59"/>
      <c r="AC181" s="59"/>
    </row>
    <row r="182" spans="1:31" ht="25.5" x14ac:dyDescent="0.2">
      <c r="A182">
        <v>6225</v>
      </c>
      <c r="B182">
        <v>6234</v>
      </c>
      <c r="C182" t="s">
        <v>83</v>
      </c>
      <c r="D182" t="s">
        <v>45</v>
      </c>
      <c r="E182" t="s">
        <v>85</v>
      </c>
      <c r="F182" t="s">
        <v>86</v>
      </c>
      <c r="G182" t="s">
        <v>395</v>
      </c>
      <c r="H182">
        <v>54573864</v>
      </c>
      <c r="I182">
        <v>1506</v>
      </c>
      <c r="J182" s="56">
        <v>41753</v>
      </c>
      <c r="K182">
        <v>350</v>
      </c>
      <c r="L182" t="s">
        <v>88</v>
      </c>
      <c r="M182" s="59" t="s">
        <v>442</v>
      </c>
      <c r="N182" t="s">
        <v>90</v>
      </c>
      <c r="O182" s="56">
        <v>42059</v>
      </c>
      <c r="AB182" s="59"/>
      <c r="AC182" s="59"/>
    </row>
    <row r="183" spans="1:31" ht="38.25" x14ac:dyDescent="0.2">
      <c r="A183">
        <v>6227</v>
      </c>
      <c r="B183">
        <v>6235</v>
      </c>
      <c r="C183" t="s">
        <v>83</v>
      </c>
      <c r="D183" t="s">
        <v>45</v>
      </c>
      <c r="E183" t="s">
        <v>85</v>
      </c>
      <c r="F183" t="s">
        <v>86</v>
      </c>
      <c r="G183" t="s">
        <v>438</v>
      </c>
      <c r="H183">
        <v>800559320</v>
      </c>
      <c r="I183">
        <v>1966</v>
      </c>
      <c r="J183" s="56">
        <v>41780</v>
      </c>
      <c r="K183">
        <v>1000</v>
      </c>
      <c r="L183" t="s">
        <v>88</v>
      </c>
      <c r="M183" s="59" t="s">
        <v>443</v>
      </c>
      <c r="N183" t="s">
        <v>90</v>
      </c>
      <c r="O183" s="56">
        <v>42059</v>
      </c>
      <c r="AB183" s="59"/>
      <c r="AC183" s="59"/>
    </row>
    <row r="184" spans="1:31" ht="51" x14ac:dyDescent="0.2">
      <c r="A184">
        <v>6233</v>
      </c>
      <c r="B184">
        <v>6236</v>
      </c>
      <c r="C184" t="s">
        <v>83</v>
      </c>
      <c r="D184" t="s">
        <v>45</v>
      </c>
      <c r="E184" t="s">
        <v>85</v>
      </c>
      <c r="F184" t="s">
        <v>86</v>
      </c>
      <c r="G184" t="s">
        <v>256</v>
      </c>
      <c r="H184">
        <v>600379763</v>
      </c>
      <c r="I184">
        <v>4729</v>
      </c>
      <c r="J184" s="56">
        <v>41942</v>
      </c>
      <c r="K184">
        <v>500</v>
      </c>
      <c r="L184" t="s">
        <v>88</v>
      </c>
      <c r="M184" s="59" t="s">
        <v>444</v>
      </c>
      <c r="N184" t="s">
        <v>90</v>
      </c>
      <c r="O184" s="56">
        <v>42139</v>
      </c>
      <c r="AB184" s="59"/>
      <c r="AC184" s="59"/>
    </row>
    <row r="185" spans="1:31" ht="51" x14ac:dyDescent="0.2">
      <c r="A185">
        <v>6234</v>
      </c>
      <c r="B185">
        <v>6237</v>
      </c>
      <c r="C185" t="s">
        <v>83</v>
      </c>
      <c r="D185" t="s">
        <v>45</v>
      </c>
      <c r="E185" t="s">
        <v>85</v>
      </c>
      <c r="F185" t="s">
        <v>86</v>
      </c>
      <c r="G185" t="s">
        <v>248</v>
      </c>
      <c r="H185">
        <v>998901056</v>
      </c>
      <c r="I185">
        <v>4730</v>
      </c>
      <c r="J185" s="56">
        <v>41942</v>
      </c>
      <c r="K185">
        <v>500</v>
      </c>
      <c r="L185" t="s">
        <v>88</v>
      </c>
      <c r="M185" s="59" t="s">
        <v>445</v>
      </c>
      <c r="N185" t="s">
        <v>90</v>
      </c>
      <c r="O185" s="56">
        <v>42139</v>
      </c>
      <c r="AB185" s="59"/>
      <c r="AC185" s="59"/>
    </row>
    <row r="186" spans="1:31" ht="51" x14ac:dyDescent="0.2">
      <c r="A186">
        <v>6236</v>
      </c>
      <c r="B186">
        <v>6238</v>
      </c>
      <c r="C186" t="s">
        <v>83</v>
      </c>
      <c r="D186" t="s">
        <v>45</v>
      </c>
      <c r="E186" t="s">
        <v>85</v>
      </c>
      <c r="F186" t="s">
        <v>86</v>
      </c>
      <c r="G186" t="s">
        <v>254</v>
      </c>
      <c r="H186">
        <v>997696544</v>
      </c>
      <c r="I186">
        <v>5337</v>
      </c>
      <c r="J186" s="56">
        <v>41981</v>
      </c>
      <c r="K186">
        <v>200</v>
      </c>
      <c r="L186" t="s">
        <v>88</v>
      </c>
      <c r="M186" s="59" t="s">
        <v>446</v>
      </c>
      <c r="N186" t="s">
        <v>90</v>
      </c>
      <c r="O186" s="56">
        <v>42142</v>
      </c>
      <c r="AB186" s="59"/>
      <c r="AC186" s="59"/>
    </row>
    <row r="187" spans="1:31" ht="25.5" x14ac:dyDescent="0.2">
      <c r="A187">
        <v>6237</v>
      </c>
      <c r="B187">
        <v>6239</v>
      </c>
      <c r="C187" t="s">
        <v>83</v>
      </c>
      <c r="D187" t="s">
        <v>45</v>
      </c>
      <c r="E187" t="s">
        <v>85</v>
      </c>
      <c r="F187" t="s">
        <v>86</v>
      </c>
      <c r="G187" t="s">
        <v>258</v>
      </c>
      <c r="H187">
        <v>800379658</v>
      </c>
      <c r="I187">
        <v>5338</v>
      </c>
      <c r="J187" s="56">
        <v>41981</v>
      </c>
      <c r="K187">
        <v>1000</v>
      </c>
      <c r="L187" t="s">
        <v>88</v>
      </c>
      <c r="M187" s="59" t="s">
        <v>447</v>
      </c>
      <c r="N187" t="s">
        <v>90</v>
      </c>
      <c r="O187" s="56">
        <v>42142</v>
      </c>
      <c r="AB187" s="59"/>
      <c r="AC187" s="59"/>
    </row>
    <row r="188" spans="1:31" ht="25.5" x14ac:dyDescent="0.2">
      <c r="A188">
        <v>6238</v>
      </c>
      <c r="B188">
        <v>6240</v>
      </c>
      <c r="C188" t="s">
        <v>83</v>
      </c>
      <c r="D188" t="s">
        <v>45</v>
      </c>
      <c r="E188" t="s">
        <v>85</v>
      </c>
      <c r="F188" t="s">
        <v>86</v>
      </c>
      <c r="G188" t="s">
        <v>263</v>
      </c>
      <c r="H188">
        <v>800372528</v>
      </c>
      <c r="I188">
        <v>5562</v>
      </c>
      <c r="J188" s="56">
        <v>42002</v>
      </c>
      <c r="K188">
        <v>1000</v>
      </c>
      <c r="L188" t="s">
        <v>88</v>
      </c>
      <c r="M188" s="59" t="s">
        <v>448</v>
      </c>
      <c r="N188" t="s">
        <v>90</v>
      </c>
      <c r="O188" s="56">
        <v>42142</v>
      </c>
      <c r="AB188" s="59"/>
      <c r="AC188" s="59"/>
    </row>
    <row r="189" spans="1:31" ht="38.25" x14ac:dyDescent="0.2">
      <c r="A189">
        <v>6243</v>
      </c>
      <c r="B189">
        <v>6241</v>
      </c>
      <c r="C189" t="s">
        <v>79</v>
      </c>
      <c r="D189" t="s">
        <v>45</v>
      </c>
      <c r="E189" t="s">
        <v>85</v>
      </c>
      <c r="F189" t="s">
        <v>86</v>
      </c>
      <c r="G189" t="s">
        <v>248</v>
      </c>
      <c r="H189">
        <v>998901056</v>
      </c>
      <c r="I189">
        <v>686</v>
      </c>
      <c r="J189" s="56">
        <v>42065</v>
      </c>
      <c r="K189">
        <v>1000</v>
      </c>
      <c r="L189" t="s">
        <v>88</v>
      </c>
      <c r="M189" s="59" t="s">
        <v>449</v>
      </c>
      <c r="N189" t="s">
        <v>61</v>
      </c>
      <c r="O189" s="56">
        <v>42208</v>
      </c>
      <c r="P189" s="56">
        <v>42446</v>
      </c>
      <c r="Q189">
        <v>1009</v>
      </c>
      <c r="R189" s="56">
        <v>42065</v>
      </c>
      <c r="T189">
        <v>1090</v>
      </c>
      <c r="U189" s="56">
        <v>42452</v>
      </c>
      <c r="V189" s="56">
        <v>42530</v>
      </c>
      <c r="X189" s="56">
        <v>42739</v>
      </c>
      <c r="AB189" s="59"/>
      <c r="AC189" s="59"/>
    </row>
    <row r="190" spans="1:31" ht="38.25" x14ac:dyDescent="0.2">
      <c r="A190">
        <v>6459</v>
      </c>
      <c r="B190">
        <v>6242</v>
      </c>
      <c r="C190" t="s">
        <v>122</v>
      </c>
      <c r="D190" t="s">
        <v>45</v>
      </c>
      <c r="E190" t="s">
        <v>85</v>
      </c>
      <c r="F190" t="s">
        <v>86</v>
      </c>
      <c r="G190" t="s">
        <v>205</v>
      </c>
      <c r="H190">
        <v>800455360</v>
      </c>
      <c r="I190">
        <v>2325</v>
      </c>
      <c r="J190" s="56">
        <v>42191</v>
      </c>
      <c r="K190">
        <v>999</v>
      </c>
      <c r="L190" t="s">
        <v>88</v>
      </c>
      <c r="M190" s="59" t="s">
        <v>209</v>
      </c>
      <c r="N190" t="s">
        <v>90</v>
      </c>
      <c r="AB190" s="59"/>
      <c r="AC190" s="59" t="s">
        <v>450</v>
      </c>
      <c r="AE190" s="56">
        <v>42206</v>
      </c>
    </row>
    <row r="191" spans="1:31" ht="38.25" x14ac:dyDescent="0.2">
      <c r="A191">
        <v>6534</v>
      </c>
      <c r="B191">
        <v>6243</v>
      </c>
      <c r="C191" t="s">
        <v>79</v>
      </c>
      <c r="D191" t="s">
        <v>45</v>
      </c>
      <c r="E191" t="s">
        <v>85</v>
      </c>
      <c r="F191" t="s">
        <v>86</v>
      </c>
      <c r="G191" t="s">
        <v>215</v>
      </c>
      <c r="H191">
        <v>800542780</v>
      </c>
      <c r="I191">
        <v>4736</v>
      </c>
      <c r="J191" s="56">
        <v>42342</v>
      </c>
      <c r="K191">
        <v>999</v>
      </c>
      <c r="L191" t="s">
        <v>88</v>
      </c>
      <c r="M191" s="59" t="s">
        <v>451</v>
      </c>
      <c r="N191" t="s">
        <v>61</v>
      </c>
      <c r="O191" s="56">
        <v>42342</v>
      </c>
      <c r="P191" s="56">
        <v>42342</v>
      </c>
      <c r="Q191">
        <v>4736</v>
      </c>
      <c r="R191" s="56">
        <v>42342</v>
      </c>
      <c r="T191">
        <v>119</v>
      </c>
      <c r="U191" s="56">
        <v>42384</v>
      </c>
      <c r="V191" s="56">
        <v>42429</v>
      </c>
      <c r="X191" s="56">
        <v>42739</v>
      </c>
      <c r="AB191" s="59"/>
      <c r="AC191" s="59"/>
    </row>
    <row r="192" spans="1:31" ht="25.5" x14ac:dyDescent="0.2">
      <c r="A192">
        <v>6551</v>
      </c>
      <c r="B192">
        <v>6244</v>
      </c>
      <c r="C192" t="s">
        <v>83</v>
      </c>
      <c r="D192" t="s">
        <v>45</v>
      </c>
      <c r="E192" t="s">
        <v>85</v>
      </c>
      <c r="F192" t="s">
        <v>86</v>
      </c>
      <c r="G192" t="s">
        <v>452</v>
      </c>
      <c r="H192">
        <v>997570622</v>
      </c>
      <c r="I192">
        <v>5105</v>
      </c>
      <c r="J192" s="56">
        <v>42367</v>
      </c>
      <c r="K192">
        <v>416</v>
      </c>
      <c r="L192" t="s">
        <v>453</v>
      </c>
      <c r="M192" s="59" t="s">
        <v>454</v>
      </c>
      <c r="N192" t="s">
        <v>90</v>
      </c>
      <c r="O192" s="56">
        <v>42415</v>
      </c>
      <c r="AB192" s="59"/>
      <c r="AC192" s="59"/>
    </row>
    <row r="193" spans="1:29" ht="38.25" x14ac:dyDescent="0.2">
      <c r="A193">
        <v>6553</v>
      </c>
      <c r="B193">
        <v>6245</v>
      </c>
      <c r="C193" t="s">
        <v>83</v>
      </c>
      <c r="D193" t="s">
        <v>45</v>
      </c>
      <c r="E193" t="s">
        <v>85</v>
      </c>
      <c r="F193" t="s">
        <v>86</v>
      </c>
      <c r="G193" t="s">
        <v>211</v>
      </c>
      <c r="H193">
        <v>800350315</v>
      </c>
      <c r="I193">
        <v>129</v>
      </c>
      <c r="J193" s="56">
        <v>42384</v>
      </c>
      <c r="K193">
        <v>499</v>
      </c>
      <c r="L193" t="s">
        <v>88</v>
      </c>
      <c r="M193" s="59" t="s">
        <v>212</v>
      </c>
      <c r="N193" t="s">
        <v>90</v>
      </c>
      <c r="O193" s="56">
        <v>42445</v>
      </c>
      <c r="AB193" s="59"/>
      <c r="AC193" s="59"/>
    </row>
    <row r="194" spans="1:29" ht="51" hidden="1" x14ac:dyDescent="0.2">
      <c r="A194">
        <v>6593</v>
      </c>
      <c r="B194">
        <v>6087</v>
      </c>
      <c r="C194" t="s">
        <v>423</v>
      </c>
      <c r="D194" t="s">
        <v>406</v>
      </c>
      <c r="E194" t="s">
        <v>85</v>
      </c>
      <c r="F194" t="s">
        <v>86</v>
      </c>
      <c r="G194" t="s">
        <v>455</v>
      </c>
      <c r="H194">
        <v>800348805</v>
      </c>
      <c r="I194">
        <v>1860</v>
      </c>
      <c r="J194" s="56">
        <v>42500</v>
      </c>
      <c r="K194">
        <v>500</v>
      </c>
      <c r="L194" t="s">
        <v>88</v>
      </c>
      <c r="M194" s="59" t="s">
        <v>456</v>
      </c>
      <c r="N194" t="s">
        <v>90</v>
      </c>
      <c r="AB194" s="59"/>
      <c r="AC194" s="59"/>
    </row>
    <row r="195" spans="1:29" ht="38.25" hidden="1" x14ac:dyDescent="0.2">
      <c r="A195">
        <v>6620</v>
      </c>
      <c r="B195">
        <v>6067</v>
      </c>
      <c r="C195" t="s">
        <v>83</v>
      </c>
      <c r="D195" t="s">
        <v>313</v>
      </c>
      <c r="E195" t="s">
        <v>85</v>
      </c>
      <c r="F195" t="s">
        <v>86</v>
      </c>
      <c r="G195" t="s">
        <v>457</v>
      </c>
      <c r="H195">
        <v>800393390</v>
      </c>
      <c r="I195">
        <v>2966</v>
      </c>
      <c r="J195" s="56">
        <v>42548</v>
      </c>
      <c r="K195">
        <v>500</v>
      </c>
      <c r="L195" t="s">
        <v>88</v>
      </c>
      <c r="M195" s="59" t="s">
        <v>458</v>
      </c>
      <c r="N195" t="s">
        <v>90</v>
      </c>
      <c r="O195" s="56">
        <v>42592</v>
      </c>
      <c r="AB195" s="59"/>
      <c r="AC195" s="59"/>
    </row>
    <row r="196" spans="1:29" ht="25.5" hidden="1" x14ac:dyDescent="0.2">
      <c r="A196">
        <v>6658</v>
      </c>
      <c r="B196">
        <v>20424</v>
      </c>
      <c r="C196" t="s">
        <v>423</v>
      </c>
      <c r="D196" t="s">
        <v>313</v>
      </c>
      <c r="E196" t="s">
        <v>85</v>
      </c>
      <c r="F196" t="s">
        <v>86</v>
      </c>
      <c r="G196" t="s">
        <v>397</v>
      </c>
      <c r="H196">
        <v>800543790</v>
      </c>
      <c r="I196">
        <v>3626</v>
      </c>
      <c r="J196" s="56">
        <v>42591</v>
      </c>
      <c r="K196">
        <v>500</v>
      </c>
      <c r="L196" t="s">
        <v>88</v>
      </c>
      <c r="M196" s="59" t="s">
        <v>459</v>
      </c>
      <c r="N196" t="s">
        <v>90</v>
      </c>
      <c r="AB196" s="59"/>
      <c r="AC196" s="59"/>
    </row>
    <row r="197" spans="1:29" ht="25.5" x14ac:dyDescent="0.2">
      <c r="A197">
        <v>6665</v>
      </c>
      <c r="B197">
        <v>20432</v>
      </c>
      <c r="C197" t="s">
        <v>423</v>
      </c>
      <c r="D197" t="s">
        <v>45</v>
      </c>
      <c r="E197" t="s">
        <v>85</v>
      </c>
      <c r="F197" t="s">
        <v>86</v>
      </c>
      <c r="G197" t="s">
        <v>460</v>
      </c>
      <c r="H197">
        <v>998637900</v>
      </c>
      <c r="I197">
        <v>3748</v>
      </c>
      <c r="J197" s="56">
        <v>42607</v>
      </c>
      <c r="K197">
        <v>1000</v>
      </c>
      <c r="L197" t="s">
        <v>88</v>
      </c>
      <c r="M197" s="59" t="s">
        <v>461</v>
      </c>
      <c r="N197" t="s">
        <v>90</v>
      </c>
      <c r="AB197" s="59"/>
      <c r="AC197" s="59"/>
    </row>
  </sheetData>
  <autoFilter ref="A1:AG197">
    <filterColumn colId="3">
      <filters>
        <filter val="ΚΡΗΤΗ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zoomScale="70" zoomScaleNormal="70" zoomScaleSheetLayoutView="80" workbookViewId="0">
      <pane ySplit="9" topLeftCell="A10" activePane="bottomLeft" state="frozen"/>
      <selection pane="bottomLeft" activeCell="A36" sqref="A36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2" width="9.140625" style="3"/>
    <col min="23" max="23" width="22.140625" style="3" customWidth="1"/>
    <col min="24" max="24" width="10.85546875" style="3" customWidth="1"/>
    <col min="25" max="25" width="1" style="3" hidden="1" customWidth="1"/>
    <col min="26" max="26" width="1.85546875" style="3" hidden="1" customWidth="1"/>
    <col min="27" max="16384" width="9.140625" style="3"/>
  </cols>
  <sheetData>
    <row r="1" spans="1:26" ht="55.5" customHeight="1" thickBot="1" x14ac:dyDescent="0.25">
      <c r="A1" s="255" t="s">
        <v>494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53" t="s">
        <v>62</v>
      </c>
      <c r="Z1" s="53">
        <f>COUNTIF(A13:A151,"&lt;&gt;"&amp;"")</f>
        <v>14</v>
      </c>
    </row>
    <row r="2" spans="1:26" ht="33" customHeight="1" thickBot="1" x14ac:dyDescent="0.25">
      <c r="A2" s="255" t="s">
        <v>631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55"/>
      <c r="Q2" s="41"/>
      <c r="Y2" s="53" t="s">
        <v>63</v>
      </c>
      <c r="Z2" s="53">
        <f>COUNTIFS(M13:M265,"&lt;&gt;"&amp;"",C13:C265,"&lt;&gt;"&amp;"ΑΚΥΡΩΣΗ")</f>
        <v>1</v>
      </c>
    </row>
    <row r="3" spans="1:26" ht="33" customHeight="1" thickBot="1" x14ac:dyDescent="0.25">
      <c r="A3" s="244" t="s">
        <v>508</v>
      </c>
      <c r="B3" s="245"/>
      <c r="C3" s="246"/>
      <c r="D3" s="246"/>
      <c r="E3" s="247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44" t="s">
        <v>507</v>
      </c>
      <c r="B4" s="245"/>
      <c r="C4" s="246"/>
      <c r="D4" s="246"/>
      <c r="E4" s="247"/>
      <c r="F4" s="248">
        <v>32.5</v>
      </c>
      <c r="G4" s="249"/>
      <c r="H4" s="249"/>
      <c r="I4" s="249"/>
      <c r="J4" s="249"/>
      <c r="K4" s="249"/>
      <c r="L4" s="249"/>
      <c r="M4" s="249"/>
      <c r="N4" s="249"/>
      <c r="O4" s="250"/>
      <c r="P4" s="55"/>
      <c r="Q4" s="41"/>
      <c r="Y4" s="53"/>
      <c r="Z4" s="53"/>
    </row>
    <row r="5" spans="1:26" ht="41.25" customHeight="1" thickBot="1" x14ac:dyDescent="0.25">
      <c r="A5" s="244" t="s">
        <v>67</v>
      </c>
      <c r="B5" s="245"/>
      <c r="C5" s="246"/>
      <c r="D5" s="246"/>
      <c r="E5" s="247"/>
      <c r="F5" s="263">
        <f>COUNTIF(A13:A101,"&lt;&gt;"&amp;"")</f>
        <v>14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COUNTIFS(P13:P265,"&lt;&gt;"&amp;"",C13:C265,"&lt;&gt;'&amp;""ΑΚΥΡΩΣΗ")</f>
        <v>1</v>
      </c>
    </row>
    <row r="6" spans="1:26" ht="37.5" customHeight="1" thickBot="1" x14ac:dyDescent="0.25">
      <c r="A6" s="244" t="s">
        <v>624</v>
      </c>
      <c r="B6" s="245"/>
      <c r="C6" s="246"/>
      <c r="D6" s="246"/>
      <c r="E6" s="247"/>
      <c r="F6" s="248">
        <f>SUMIF(H13:H101,"&lt;&gt;"&amp;"")</f>
        <v>29.8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53" t="s">
        <v>65</v>
      </c>
      <c r="Z6" s="53">
        <f>COUNTIFS(Q13:Q265,"&lt;&gt;"&amp;"",C13:C265,"&lt;&gt;"&amp;"ΑΚΥΡΩΣΗ")</f>
        <v>1</v>
      </c>
    </row>
    <row r="7" spans="1:26" ht="37.5" customHeight="1" thickBot="1" x14ac:dyDescent="0.25">
      <c r="A7" s="244" t="s">
        <v>629</v>
      </c>
      <c r="B7" s="245"/>
      <c r="C7" s="246"/>
      <c r="D7" s="246"/>
      <c r="E7" s="247"/>
      <c r="F7" s="248">
        <f>SUMIF(K12:K95,"&lt;&gt;"&amp;"")</f>
        <v>88.76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115" t="s">
        <v>666</v>
      </c>
      <c r="Z7" s="53">
        <f>COUNTIFS(R13:R260,"&lt;&gt;"&amp;"",C13:C260,"&lt;&gt;"&amp;"ΑΚΥΡΩΣΗ")</f>
        <v>1</v>
      </c>
    </row>
    <row r="8" spans="1:26" ht="50.25" customHeight="1" thickBot="1" x14ac:dyDescent="0.25">
      <c r="A8" s="244" t="s">
        <v>626</v>
      </c>
      <c r="B8" s="245"/>
      <c r="C8" s="245"/>
      <c r="D8" s="245"/>
      <c r="E8" s="262"/>
      <c r="F8" s="248">
        <f>SUMIF(C13:C101,"&lt;&gt;"&amp;"ΑΚΥΡΩΣΗ",H13:H101)</f>
        <v>29.8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115" t="s">
        <v>667</v>
      </c>
      <c r="Z8" s="53">
        <f>COUNTIFS(S13:S260,"&lt;&gt;"&amp;"",C13:C260,"&lt;&gt;"&amp;"ΑΚΥΡΩΣΗ")</f>
        <v>1</v>
      </c>
    </row>
    <row r="9" spans="1:26" ht="54" customHeight="1" thickBot="1" x14ac:dyDescent="0.25">
      <c r="A9" s="259" t="s">
        <v>630</v>
      </c>
      <c r="B9" s="260"/>
      <c r="C9" s="260"/>
      <c r="D9" s="260"/>
      <c r="E9" s="261"/>
      <c r="F9" s="248">
        <f>SUMIF(C13:C96,"&lt;&gt;"&amp;"ΑΚΥΡΩΣΗ",K13:K96)</f>
        <v>88.76</v>
      </c>
      <c r="G9" s="249"/>
      <c r="H9" s="249"/>
      <c r="I9" s="249"/>
      <c r="J9" s="249"/>
      <c r="K9" s="249"/>
      <c r="L9" s="249"/>
      <c r="M9" s="249"/>
      <c r="N9" s="249"/>
      <c r="O9" s="250"/>
      <c r="P9" s="41"/>
      <c r="Q9" s="41"/>
      <c r="Y9" s="53" t="s">
        <v>68</v>
      </c>
      <c r="Z9" s="54">
        <f>SUMIFS(H13:H265,M13:M265,"&lt;&gt;"&amp;"",C13:C265,"&lt;&gt;"&amp;"ΑΚΥΡΩΣΗ")</f>
        <v>0.4</v>
      </c>
    </row>
    <row r="10" spans="1:26" ht="54" customHeight="1" thickBot="1" x14ac:dyDescent="0.25">
      <c r="A10" s="259" t="s">
        <v>510</v>
      </c>
      <c r="B10" s="260"/>
      <c r="C10" s="260"/>
      <c r="D10" s="260"/>
      <c r="E10" s="261"/>
      <c r="F10" s="248">
        <f>F4-Z11</f>
        <v>32.1</v>
      </c>
      <c r="G10" s="249"/>
      <c r="H10" s="249"/>
      <c r="I10" s="249"/>
      <c r="J10" s="249"/>
      <c r="K10" s="249"/>
      <c r="L10" s="249"/>
      <c r="M10" s="249"/>
      <c r="N10" s="249"/>
      <c r="O10" s="250"/>
      <c r="P10" s="41"/>
      <c r="Q10" s="41"/>
      <c r="Y10" s="115" t="s">
        <v>68</v>
      </c>
      <c r="Z10" s="54">
        <f>SUMIFS(H13:H265,M13:M265,"&lt;&gt;"&amp;"",C13:C265,"&lt;&gt;"&amp;"ΑΚΥΡΩΣΗ")</f>
        <v>0.4</v>
      </c>
    </row>
    <row r="11" spans="1:26" ht="13.5" thickBot="1" x14ac:dyDescent="0.25">
      <c r="Y11" s="53" t="s">
        <v>69</v>
      </c>
      <c r="Z11" s="53">
        <f>SUMIFS(H13:H265,P13:P265,"&lt;&gt;"&amp;"",C13:C265,"&lt;&gt;"&amp;"ΑΚΥΡΩΣΗ")</f>
        <v>0.4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670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3" t="s">
        <v>70</v>
      </c>
      <c r="Z12" s="53">
        <f>SUMIFS(H13:H265,Q13:Q265,"&lt;&gt;"&amp;"",C13:C265,"&lt;&gt;"&amp;"ΑΚΥΡΩΣΗ")</f>
        <v>0.4</v>
      </c>
    </row>
    <row r="13" spans="1:26" ht="39" customHeight="1" thickBot="1" x14ac:dyDescent="0.25">
      <c r="A13" s="241">
        <v>1</v>
      </c>
      <c r="B13" s="271" t="s">
        <v>17</v>
      </c>
      <c r="C13" s="254" t="s">
        <v>722</v>
      </c>
      <c r="D13" s="241" t="s">
        <v>500</v>
      </c>
      <c r="E13" s="241" t="s">
        <v>502</v>
      </c>
      <c r="F13" s="254">
        <v>1668</v>
      </c>
      <c r="G13" s="252">
        <v>43957</v>
      </c>
      <c r="H13" s="241">
        <v>2</v>
      </c>
      <c r="I13" s="254" t="s">
        <v>524</v>
      </c>
      <c r="J13" s="84" t="s">
        <v>515</v>
      </c>
      <c r="K13" s="63">
        <v>4</v>
      </c>
      <c r="L13" s="266" t="s">
        <v>516</v>
      </c>
      <c r="M13" s="252"/>
      <c r="N13" s="241"/>
      <c r="O13" s="241"/>
      <c r="P13" s="241"/>
      <c r="Q13" s="241"/>
      <c r="R13" s="241"/>
      <c r="S13" s="251"/>
      <c r="T13" s="241"/>
      <c r="U13" s="241"/>
      <c r="V13" s="241"/>
      <c r="W13" s="241"/>
      <c r="X13" s="241"/>
      <c r="Y13" s="62" t="s">
        <v>78</v>
      </c>
      <c r="Z13" s="53">
        <f>SUMIFS(H13:H265,R13:R265,"&lt;&gt;"&amp;"",C13:C265,"&lt;&gt;"&amp;"ΑΚΥΡΩΣΗ")</f>
        <v>0.4</v>
      </c>
    </row>
    <row r="14" spans="1:26" ht="39" customHeight="1" thickBot="1" x14ac:dyDescent="0.25">
      <c r="A14" s="241"/>
      <c r="B14" s="272"/>
      <c r="C14" s="241"/>
      <c r="D14" s="241"/>
      <c r="E14" s="241"/>
      <c r="F14" s="241"/>
      <c r="G14" s="252"/>
      <c r="H14" s="241"/>
      <c r="I14" s="241"/>
      <c r="J14" s="84" t="s">
        <v>518</v>
      </c>
      <c r="K14" s="63">
        <v>1</v>
      </c>
      <c r="L14" s="243"/>
      <c r="M14" s="252"/>
      <c r="N14" s="241"/>
      <c r="O14" s="241"/>
      <c r="P14" s="241"/>
      <c r="Q14" s="241"/>
      <c r="R14" s="241"/>
      <c r="S14" s="251"/>
      <c r="T14" s="241"/>
      <c r="U14" s="241"/>
      <c r="V14" s="241"/>
      <c r="W14" s="241"/>
      <c r="X14" s="241"/>
      <c r="Y14" s="62" t="s">
        <v>80</v>
      </c>
      <c r="Z14" s="53">
        <f>COUNTIFS(R13:R265,"&lt;&gt;"&amp;"",C13:C265,"&lt;&gt;"&amp;"ΑΚΥΡΩΣΗ")</f>
        <v>1</v>
      </c>
    </row>
    <row r="15" spans="1:26" ht="39" customHeight="1" x14ac:dyDescent="0.2">
      <c r="A15" s="241">
        <v>2</v>
      </c>
      <c r="B15" s="272"/>
      <c r="C15" s="254" t="s">
        <v>722</v>
      </c>
      <c r="D15" s="241" t="s">
        <v>500</v>
      </c>
      <c r="E15" s="241" t="s">
        <v>502</v>
      </c>
      <c r="F15" s="241">
        <v>1669</v>
      </c>
      <c r="G15" s="252">
        <v>43957</v>
      </c>
      <c r="H15" s="241">
        <v>3</v>
      </c>
      <c r="I15" s="254" t="s">
        <v>523</v>
      </c>
      <c r="J15" s="84" t="s">
        <v>517</v>
      </c>
      <c r="K15" s="63">
        <v>8</v>
      </c>
      <c r="L15" s="266" t="s">
        <v>520</v>
      </c>
      <c r="M15" s="252"/>
      <c r="N15" s="241"/>
      <c r="O15" s="241"/>
      <c r="P15" s="241"/>
      <c r="Q15" s="241"/>
      <c r="R15" s="241"/>
      <c r="S15" s="251"/>
      <c r="T15" s="241"/>
      <c r="U15" s="241"/>
      <c r="V15" s="241"/>
      <c r="W15" s="241"/>
      <c r="X15" s="241"/>
      <c r="Y15" s="125" t="s">
        <v>668</v>
      </c>
      <c r="Z15" s="3">
        <f>SUMIFS(H13:H260,S13:S260,"&lt;&gt;"&amp;"",C13:C260,"&lt;&gt;"&amp;"ΑΚΥΡΩΣΗ")</f>
        <v>0.4</v>
      </c>
    </row>
    <row r="16" spans="1:26" ht="39" customHeight="1" x14ac:dyDescent="0.2">
      <c r="A16" s="241"/>
      <c r="B16" s="272"/>
      <c r="C16" s="241"/>
      <c r="D16" s="241"/>
      <c r="E16" s="241"/>
      <c r="F16" s="241"/>
      <c r="G16" s="252"/>
      <c r="H16" s="241"/>
      <c r="I16" s="241"/>
      <c r="J16" s="84" t="s">
        <v>519</v>
      </c>
      <c r="K16" s="63">
        <v>1</v>
      </c>
      <c r="L16" s="243"/>
      <c r="M16" s="252"/>
      <c r="N16" s="241"/>
      <c r="O16" s="241"/>
      <c r="P16" s="241"/>
      <c r="Q16" s="241"/>
      <c r="R16" s="241"/>
      <c r="S16" s="251"/>
      <c r="T16" s="241"/>
      <c r="U16" s="241"/>
      <c r="V16" s="241"/>
      <c r="W16" s="241"/>
      <c r="X16" s="241"/>
    </row>
    <row r="17" spans="1:24" ht="44.25" customHeight="1" x14ac:dyDescent="0.2">
      <c r="A17" s="63">
        <v>3</v>
      </c>
      <c r="B17" s="272"/>
      <c r="C17" s="84" t="s">
        <v>722</v>
      </c>
      <c r="D17" s="77" t="s">
        <v>500</v>
      </c>
      <c r="E17" s="77" t="s">
        <v>502</v>
      </c>
      <c r="F17" s="89">
        <v>1670</v>
      </c>
      <c r="G17" s="90">
        <v>43957</v>
      </c>
      <c r="H17" s="144">
        <v>2.6</v>
      </c>
      <c r="I17" s="84" t="s">
        <v>525</v>
      </c>
      <c r="J17" s="86" t="s">
        <v>521</v>
      </c>
      <c r="K17" s="82">
        <v>10</v>
      </c>
      <c r="L17" s="87" t="s">
        <v>522</v>
      </c>
      <c r="M17" s="79"/>
      <c r="N17" s="63"/>
      <c r="O17" s="63"/>
      <c r="P17" s="63"/>
      <c r="Q17" s="63"/>
      <c r="R17" s="63"/>
      <c r="S17" s="64"/>
      <c r="T17" s="63"/>
      <c r="U17" s="63"/>
      <c r="V17" s="63"/>
      <c r="W17" s="63"/>
      <c r="X17" s="63"/>
    </row>
    <row r="18" spans="1:24" ht="39" customHeight="1" x14ac:dyDescent="0.2">
      <c r="A18" s="241">
        <v>4</v>
      </c>
      <c r="B18" s="272"/>
      <c r="C18" s="254" t="s">
        <v>722</v>
      </c>
      <c r="D18" s="241" t="s">
        <v>500</v>
      </c>
      <c r="E18" s="241" t="s">
        <v>502</v>
      </c>
      <c r="F18" s="241">
        <v>1671</v>
      </c>
      <c r="G18" s="252">
        <v>43957</v>
      </c>
      <c r="H18" s="241">
        <v>2</v>
      </c>
      <c r="I18" s="254" t="s">
        <v>526</v>
      </c>
      <c r="J18" s="84" t="s">
        <v>527</v>
      </c>
      <c r="K18" s="63">
        <v>4</v>
      </c>
      <c r="L18" s="266" t="s">
        <v>529</v>
      </c>
      <c r="M18" s="252"/>
      <c r="N18" s="241"/>
      <c r="O18" s="241"/>
      <c r="P18" s="241"/>
      <c r="Q18" s="241"/>
      <c r="R18" s="241"/>
      <c r="S18" s="251"/>
      <c r="T18" s="241"/>
      <c r="U18" s="241"/>
      <c r="V18" s="241"/>
      <c r="W18" s="241"/>
      <c r="X18" s="241"/>
    </row>
    <row r="19" spans="1:24" ht="39" customHeight="1" x14ac:dyDescent="0.2">
      <c r="A19" s="241"/>
      <c r="B19" s="272"/>
      <c r="C19" s="241"/>
      <c r="D19" s="241"/>
      <c r="E19" s="241"/>
      <c r="F19" s="241"/>
      <c r="G19" s="252"/>
      <c r="H19" s="241"/>
      <c r="I19" s="241"/>
      <c r="J19" s="84" t="s">
        <v>528</v>
      </c>
      <c r="K19" s="63">
        <v>1</v>
      </c>
      <c r="L19" s="243"/>
      <c r="M19" s="252"/>
      <c r="N19" s="241"/>
      <c r="O19" s="241"/>
      <c r="P19" s="241"/>
      <c r="Q19" s="241"/>
      <c r="R19" s="241"/>
      <c r="S19" s="251"/>
      <c r="T19" s="241"/>
      <c r="U19" s="241"/>
      <c r="V19" s="241"/>
      <c r="W19" s="241"/>
      <c r="X19" s="241"/>
    </row>
    <row r="20" spans="1:24" ht="42.75" customHeight="1" x14ac:dyDescent="0.2">
      <c r="A20" s="63">
        <v>5</v>
      </c>
      <c r="B20" s="272"/>
      <c r="C20" s="84" t="s">
        <v>722</v>
      </c>
      <c r="D20" s="77" t="s">
        <v>500</v>
      </c>
      <c r="E20" s="77" t="s">
        <v>502</v>
      </c>
      <c r="F20" s="144">
        <v>1672</v>
      </c>
      <c r="G20" s="90">
        <v>43957</v>
      </c>
      <c r="H20" s="144">
        <v>2.6</v>
      </c>
      <c r="I20" s="84" t="s">
        <v>530</v>
      </c>
      <c r="J20" s="86" t="s">
        <v>531</v>
      </c>
      <c r="K20" s="82">
        <v>10</v>
      </c>
      <c r="L20" s="92" t="s">
        <v>532</v>
      </c>
      <c r="M20" s="78"/>
      <c r="N20" s="77"/>
      <c r="O20" s="77"/>
      <c r="P20" s="77"/>
      <c r="Q20" s="77"/>
      <c r="R20" s="77"/>
      <c r="S20" s="76"/>
      <c r="T20" s="77"/>
      <c r="U20" s="77"/>
      <c r="V20" s="77"/>
      <c r="W20" s="77"/>
      <c r="X20" s="77"/>
    </row>
    <row r="21" spans="1:24" ht="39" customHeight="1" x14ac:dyDescent="0.2">
      <c r="A21" s="241">
        <v>6</v>
      </c>
      <c r="B21" s="272"/>
      <c r="C21" s="254" t="s">
        <v>722</v>
      </c>
      <c r="D21" s="241" t="s">
        <v>500</v>
      </c>
      <c r="E21" s="241" t="s">
        <v>502</v>
      </c>
      <c r="F21" s="254">
        <v>1673</v>
      </c>
      <c r="G21" s="267" t="s">
        <v>511</v>
      </c>
      <c r="H21" s="241">
        <v>3</v>
      </c>
      <c r="I21" s="254" t="s">
        <v>533</v>
      </c>
      <c r="J21" s="84" t="s">
        <v>534</v>
      </c>
      <c r="K21" s="63">
        <v>8</v>
      </c>
      <c r="L21" s="266" t="s">
        <v>536</v>
      </c>
      <c r="M21" s="252"/>
      <c r="N21" s="241"/>
      <c r="O21" s="241"/>
      <c r="P21" s="241"/>
      <c r="Q21" s="241"/>
      <c r="R21" s="241"/>
      <c r="S21" s="251"/>
      <c r="T21" s="241"/>
      <c r="U21" s="241"/>
      <c r="V21" s="241"/>
      <c r="W21" s="241"/>
      <c r="X21" s="241"/>
    </row>
    <row r="22" spans="1:24" ht="39" customHeight="1" x14ac:dyDescent="0.2">
      <c r="A22" s="241"/>
      <c r="B22" s="272"/>
      <c r="C22" s="241"/>
      <c r="D22" s="241"/>
      <c r="E22" s="241"/>
      <c r="F22" s="241"/>
      <c r="G22" s="252"/>
      <c r="H22" s="241"/>
      <c r="I22" s="241"/>
      <c r="J22" s="84" t="s">
        <v>535</v>
      </c>
      <c r="K22" s="63">
        <v>1</v>
      </c>
      <c r="L22" s="243"/>
      <c r="M22" s="252"/>
      <c r="N22" s="241"/>
      <c r="O22" s="241"/>
      <c r="P22" s="241"/>
      <c r="Q22" s="241"/>
      <c r="R22" s="241"/>
      <c r="S22" s="251"/>
      <c r="T22" s="241"/>
      <c r="U22" s="241"/>
      <c r="V22" s="241"/>
      <c r="W22" s="241"/>
      <c r="X22" s="241"/>
    </row>
    <row r="23" spans="1:24" ht="39" customHeight="1" x14ac:dyDescent="0.2">
      <c r="A23" s="241">
        <v>7</v>
      </c>
      <c r="B23" s="272"/>
      <c r="C23" s="254" t="s">
        <v>722</v>
      </c>
      <c r="D23" s="241" t="s">
        <v>500</v>
      </c>
      <c r="E23" s="241" t="s">
        <v>502</v>
      </c>
      <c r="F23" s="241">
        <v>1674</v>
      </c>
      <c r="G23" s="252">
        <v>43957</v>
      </c>
      <c r="H23" s="241">
        <v>3</v>
      </c>
      <c r="I23" s="254" t="s">
        <v>537</v>
      </c>
      <c r="J23" s="84" t="s">
        <v>538</v>
      </c>
      <c r="K23" s="63">
        <v>8</v>
      </c>
      <c r="L23" s="266" t="s">
        <v>540</v>
      </c>
      <c r="M23" s="252"/>
      <c r="N23" s="241"/>
      <c r="O23" s="241"/>
      <c r="P23" s="241"/>
      <c r="Q23" s="241"/>
      <c r="R23" s="241"/>
      <c r="S23" s="251"/>
      <c r="T23" s="241"/>
      <c r="U23" s="241"/>
      <c r="V23" s="241"/>
      <c r="W23" s="241"/>
      <c r="X23" s="241"/>
    </row>
    <row r="24" spans="1:24" ht="39" customHeight="1" x14ac:dyDescent="0.2">
      <c r="A24" s="241"/>
      <c r="B24" s="272"/>
      <c r="C24" s="241"/>
      <c r="D24" s="241"/>
      <c r="E24" s="241"/>
      <c r="F24" s="241"/>
      <c r="G24" s="252"/>
      <c r="H24" s="241"/>
      <c r="I24" s="241"/>
      <c r="J24" s="84" t="s">
        <v>539</v>
      </c>
      <c r="K24" s="63">
        <v>1</v>
      </c>
      <c r="L24" s="243"/>
      <c r="M24" s="252"/>
      <c r="N24" s="241"/>
      <c r="O24" s="241"/>
      <c r="P24" s="241"/>
      <c r="Q24" s="241"/>
      <c r="R24" s="241"/>
      <c r="S24" s="251"/>
      <c r="T24" s="241"/>
      <c r="U24" s="241"/>
      <c r="V24" s="241"/>
      <c r="W24" s="241"/>
      <c r="X24" s="241"/>
    </row>
    <row r="25" spans="1:24" ht="45.75" customHeight="1" x14ac:dyDescent="0.2">
      <c r="A25" s="63">
        <v>8</v>
      </c>
      <c r="B25" s="272"/>
      <c r="C25" s="134" t="s">
        <v>722</v>
      </c>
      <c r="D25" s="63" t="s">
        <v>500</v>
      </c>
      <c r="E25" s="63" t="s">
        <v>502</v>
      </c>
      <c r="F25" s="63">
        <v>1675</v>
      </c>
      <c r="G25" s="79">
        <v>43957</v>
      </c>
      <c r="H25" s="63">
        <v>2.6</v>
      </c>
      <c r="I25" s="85" t="s">
        <v>541</v>
      </c>
      <c r="J25" s="85" t="s">
        <v>542</v>
      </c>
      <c r="K25" s="63">
        <v>10</v>
      </c>
      <c r="L25" s="87" t="s">
        <v>543</v>
      </c>
      <c r="M25" s="79"/>
      <c r="N25" s="63"/>
      <c r="O25" s="63"/>
      <c r="P25" s="63"/>
      <c r="Q25" s="63"/>
      <c r="R25" s="63"/>
      <c r="S25" s="64"/>
      <c r="T25" s="63"/>
      <c r="U25" s="63"/>
      <c r="V25" s="63"/>
      <c r="W25" s="63"/>
      <c r="X25" s="63"/>
    </row>
    <row r="26" spans="1:24" ht="39" customHeight="1" x14ac:dyDescent="0.2">
      <c r="A26" s="241">
        <v>9</v>
      </c>
      <c r="B26" s="272"/>
      <c r="C26" s="254" t="s">
        <v>722</v>
      </c>
      <c r="D26" s="241" t="s">
        <v>500</v>
      </c>
      <c r="E26" s="241" t="s">
        <v>502</v>
      </c>
      <c r="F26" s="241">
        <v>1676</v>
      </c>
      <c r="G26" s="252">
        <v>43957</v>
      </c>
      <c r="H26" s="241">
        <v>2</v>
      </c>
      <c r="I26" s="254" t="s">
        <v>544</v>
      </c>
      <c r="J26" s="84" t="s">
        <v>545</v>
      </c>
      <c r="K26" s="63">
        <v>4</v>
      </c>
      <c r="L26" s="266" t="s">
        <v>547</v>
      </c>
      <c r="M26" s="252"/>
      <c r="N26" s="241"/>
      <c r="O26" s="241"/>
      <c r="P26" s="241"/>
      <c r="Q26" s="241"/>
      <c r="R26" s="241"/>
      <c r="S26" s="251"/>
      <c r="T26" s="241"/>
      <c r="U26" s="241"/>
      <c r="V26" s="241"/>
      <c r="W26" s="241"/>
      <c r="X26" s="241"/>
    </row>
    <row r="27" spans="1:24" ht="39" customHeight="1" x14ac:dyDescent="0.2">
      <c r="A27" s="241"/>
      <c r="B27" s="272"/>
      <c r="C27" s="241"/>
      <c r="D27" s="241"/>
      <c r="E27" s="241"/>
      <c r="F27" s="241"/>
      <c r="G27" s="252"/>
      <c r="H27" s="241"/>
      <c r="I27" s="241"/>
      <c r="J27" s="84" t="s">
        <v>546</v>
      </c>
      <c r="K27" s="63">
        <v>1</v>
      </c>
      <c r="L27" s="243"/>
      <c r="M27" s="252"/>
      <c r="N27" s="241"/>
      <c r="O27" s="241"/>
      <c r="P27" s="241"/>
      <c r="Q27" s="241"/>
      <c r="R27" s="241"/>
      <c r="S27" s="251"/>
      <c r="T27" s="241"/>
      <c r="U27" s="241"/>
      <c r="V27" s="241"/>
      <c r="W27" s="241"/>
      <c r="X27" s="241"/>
    </row>
    <row r="28" spans="1:24" ht="39" customHeight="1" x14ac:dyDescent="0.2">
      <c r="A28" s="241">
        <v>10</v>
      </c>
      <c r="B28" s="272"/>
      <c r="C28" s="254" t="s">
        <v>722</v>
      </c>
      <c r="D28" s="241" t="s">
        <v>500</v>
      </c>
      <c r="E28" s="241" t="s">
        <v>502</v>
      </c>
      <c r="F28" s="241">
        <v>1677</v>
      </c>
      <c r="G28" s="252">
        <v>43957</v>
      </c>
      <c r="H28" s="241">
        <v>3</v>
      </c>
      <c r="I28" s="254" t="s">
        <v>512</v>
      </c>
      <c r="J28" s="84" t="s">
        <v>513</v>
      </c>
      <c r="K28" s="63">
        <v>8</v>
      </c>
      <c r="L28" s="266" t="s">
        <v>514</v>
      </c>
      <c r="M28" s="252"/>
      <c r="N28" s="241"/>
      <c r="O28" s="241"/>
      <c r="P28" s="241"/>
      <c r="Q28" s="241"/>
      <c r="R28" s="241"/>
      <c r="S28" s="251"/>
      <c r="T28" s="241"/>
      <c r="U28" s="241"/>
      <c r="V28" s="241"/>
      <c r="W28" s="241"/>
      <c r="X28" s="241"/>
    </row>
    <row r="29" spans="1:24" ht="39" customHeight="1" x14ac:dyDescent="0.2">
      <c r="A29" s="241"/>
      <c r="B29" s="272"/>
      <c r="C29" s="241"/>
      <c r="D29" s="241"/>
      <c r="E29" s="241"/>
      <c r="F29" s="241"/>
      <c r="G29" s="252"/>
      <c r="H29" s="241"/>
      <c r="I29" s="241"/>
      <c r="J29" s="84" t="s">
        <v>548</v>
      </c>
      <c r="K29" s="63">
        <v>1</v>
      </c>
      <c r="L29" s="243"/>
      <c r="M29" s="252"/>
      <c r="N29" s="241"/>
      <c r="O29" s="241"/>
      <c r="P29" s="241"/>
      <c r="Q29" s="241"/>
      <c r="R29" s="241"/>
      <c r="S29" s="251"/>
      <c r="T29" s="241"/>
      <c r="U29" s="241"/>
      <c r="V29" s="241"/>
      <c r="W29" s="241"/>
      <c r="X29" s="241"/>
    </row>
    <row r="30" spans="1:24" ht="76.5" customHeight="1" x14ac:dyDescent="0.2">
      <c r="A30" s="163">
        <v>11</v>
      </c>
      <c r="B30" s="273"/>
      <c r="C30" s="163" t="s">
        <v>722</v>
      </c>
      <c r="D30" s="163" t="s">
        <v>759</v>
      </c>
      <c r="E30" s="163" t="s">
        <v>563</v>
      </c>
      <c r="F30" s="163">
        <v>930</v>
      </c>
      <c r="G30" s="162" t="s">
        <v>765</v>
      </c>
      <c r="H30" s="163">
        <v>0.8</v>
      </c>
      <c r="I30" s="163" t="s">
        <v>766</v>
      </c>
      <c r="J30" s="84" t="s">
        <v>767</v>
      </c>
      <c r="K30" s="163">
        <v>0.9</v>
      </c>
      <c r="L30" s="178" t="s">
        <v>768</v>
      </c>
      <c r="M30" s="162"/>
      <c r="N30" s="163"/>
      <c r="O30" s="163"/>
      <c r="P30" s="163"/>
      <c r="Q30" s="163"/>
      <c r="R30" s="163"/>
      <c r="S30" s="164"/>
      <c r="T30" s="163"/>
      <c r="U30" s="163"/>
      <c r="V30" s="163"/>
      <c r="W30" s="163"/>
      <c r="X30" s="163"/>
    </row>
    <row r="31" spans="1:24" ht="38.25" x14ac:dyDescent="0.2">
      <c r="A31" s="241">
        <v>12</v>
      </c>
      <c r="B31" s="268" t="s">
        <v>19</v>
      </c>
      <c r="C31" s="254" t="s">
        <v>722</v>
      </c>
      <c r="D31" s="241" t="s">
        <v>500</v>
      </c>
      <c r="E31" s="241" t="s">
        <v>502</v>
      </c>
      <c r="F31" s="241">
        <v>1677</v>
      </c>
      <c r="G31" s="252" t="s">
        <v>764</v>
      </c>
      <c r="H31" s="241">
        <v>2</v>
      </c>
      <c r="I31" s="254" t="s">
        <v>549</v>
      </c>
      <c r="J31" s="84" t="s">
        <v>550</v>
      </c>
      <c r="K31" s="63">
        <v>4</v>
      </c>
      <c r="L31" s="266" t="s">
        <v>552</v>
      </c>
      <c r="M31" s="252"/>
      <c r="N31" s="241"/>
      <c r="O31" s="241"/>
      <c r="P31" s="241"/>
      <c r="Q31" s="241"/>
      <c r="R31" s="241"/>
      <c r="S31" s="251"/>
      <c r="T31" s="241"/>
      <c r="U31" s="241"/>
      <c r="V31" s="241"/>
      <c r="W31" s="241"/>
      <c r="X31" s="241"/>
    </row>
    <row r="32" spans="1:24" ht="38.25" x14ac:dyDescent="0.2">
      <c r="A32" s="241"/>
      <c r="B32" s="253"/>
      <c r="C32" s="241"/>
      <c r="D32" s="241"/>
      <c r="E32" s="241"/>
      <c r="F32" s="241"/>
      <c r="G32" s="252"/>
      <c r="H32" s="241"/>
      <c r="I32" s="241"/>
      <c r="J32" s="84" t="s">
        <v>551</v>
      </c>
      <c r="K32" s="63">
        <v>1</v>
      </c>
      <c r="L32" s="243"/>
      <c r="M32" s="252"/>
      <c r="N32" s="241"/>
      <c r="O32" s="241"/>
      <c r="P32" s="241"/>
      <c r="Q32" s="241"/>
      <c r="R32" s="241"/>
      <c r="S32" s="251"/>
      <c r="T32" s="241"/>
      <c r="U32" s="241"/>
      <c r="V32" s="241"/>
      <c r="W32" s="241"/>
      <c r="X32" s="241"/>
    </row>
    <row r="33" spans="1:24" ht="25.5" x14ac:dyDescent="0.2">
      <c r="A33" s="241">
        <v>13</v>
      </c>
      <c r="B33" s="268" t="s">
        <v>24</v>
      </c>
      <c r="C33" s="254" t="s">
        <v>658</v>
      </c>
      <c r="D33" s="241" t="s">
        <v>643</v>
      </c>
      <c r="E33" s="241" t="s">
        <v>502</v>
      </c>
      <c r="F33" s="241">
        <v>4364</v>
      </c>
      <c r="G33" s="267" t="s">
        <v>655</v>
      </c>
      <c r="H33" s="241">
        <v>0.4</v>
      </c>
      <c r="I33" s="254" t="s">
        <v>653</v>
      </c>
      <c r="J33" s="84" t="s">
        <v>652</v>
      </c>
      <c r="K33" s="91">
        <v>0.8</v>
      </c>
      <c r="L33" s="266" t="s">
        <v>650</v>
      </c>
      <c r="M33" s="267" t="s">
        <v>648</v>
      </c>
      <c r="N33" s="254" t="s">
        <v>647</v>
      </c>
      <c r="O33" s="254"/>
      <c r="P33" s="254" t="s">
        <v>646</v>
      </c>
      <c r="Q33" s="254" t="s">
        <v>645</v>
      </c>
      <c r="R33" s="254" t="s">
        <v>656</v>
      </c>
      <c r="S33" s="269" t="s">
        <v>657</v>
      </c>
      <c r="T33" s="241"/>
      <c r="U33" s="241"/>
      <c r="V33" s="241"/>
      <c r="W33" s="241"/>
      <c r="X33" s="241"/>
    </row>
    <row r="34" spans="1:24" ht="38.25" x14ac:dyDescent="0.2">
      <c r="A34" s="241"/>
      <c r="B34" s="253"/>
      <c r="C34" s="241"/>
      <c r="D34" s="241"/>
      <c r="E34" s="241"/>
      <c r="F34" s="241"/>
      <c r="G34" s="252"/>
      <c r="H34" s="241"/>
      <c r="I34" s="241"/>
      <c r="J34" s="84" t="s">
        <v>654</v>
      </c>
      <c r="K34" s="91">
        <v>0.16</v>
      </c>
      <c r="L34" s="243"/>
      <c r="M34" s="252"/>
      <c r="N34" s="241"/>
      <c r="O34" s="241"/>
      <c r="P34" s="241"/>
      <c r="Q34" s="241"/>
      <c r="R34" s="241"/>
      <c r="S34" s="270"/>
      <c r="T34" s="241"/>
      <c r="U34" s="241"/>
      <c r="V34" s="241"/>
      <c r="W34" s="241"/>
      <c r="X34" s="241"/>
    </row>
    <row r="35" spans="1:24" ht="56.25" customHeight="1" x14ac:dyDescent="0.2">
      <c r="A35" s="163">
        <v>14</v>
      </c>
      <c r="B35" s="165" t="s">
        <v>25</v>
      </c>
      <c r="C35" s="163" t="s">
        <v>722</v>
      </c>
      <c r="D35" s="163" t="s">
        <v>759</v>
      </c>
      <c r="E35" s="163" t="s">
        <v>563</v>
      </c>
      <c r="F35" s="163">
        <v>814</v>
      </c>
      <c r="G35" s="166" t="s">
        <v>760</v>
      </c>
      <c r="H35" s="166">
        <v>0.8</v>
      </c>
      <c r="I35" s="163" t="s">
        <v>761</v>
      </c>
      <c r="J35" s="177" t="s">
        <v>763</v>
      </c>
      <c r="K35" s="166">
        <v>0.9</v>
      </c>
      <c r="L35" s="163" t="s">
        <v>762</v>
      </c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</row>
  </sheetData>
  <mergeCells count="210">
    <mergeCell ref="A9:E9"/>
    <mergeCell ref="F9:O9"/>
    <mergeCell ref="A10:E10"/>
    <mergeCell ref="F10:O10"/>
    <mergeCell ref="A13:A14"/>
    <mergeCell ref="C13:C14"/>
    <mergeCell ref="D13:D14"/>
    <mergeCell ref="E13:E14"/>
    <mergeCell ref="F13:F14"/>
    <mergeCell ref="A5:E5"/>
    <mergeCell ref="F5:O5"/>
    <mergeCell ref="A6:E6"/>
    <mergeCell ref="F6:O6"/>
    <mergeCell ref="A8:E8"/>
    <mergeCell ref="F8:O8"/>
    <mergeCell ref="A1:O1"/>
    <mergeCell ref="A2:O2"/>
    <mergeCell ref="A3:E3"/>
    <mergeCell ref="F3:O3"/>
    <mergeCell ref="A4:E4"/>
    <mergeCell ref="F4:O4"/>
    <mergeCell ref="A7:E7"/>
    <mergeCell ref="F7:O7"/>
    <mergeCell ref="U13:U14"/>
    <mergeCell ref="V13:V14"/>
    <mergeCell ref="W13:W14"/>
    <mergeCell ref="X13:X14"/>
    <mergeCell ref="A15:A16"/>
    <mergeCell ref="C15:C16"/>
    <mergeCell ref="D15:D16"/>
    <mergeCell ref="E15:E16"/>
    <mergeCell ref="F15:F16"/>
    <mergeCell ref="O13:O14"/>
    <mergeCell ref="P13:P14"/>
    <mergeCell ref="Q13:Q14"/>
    <mergeCell ref="R13:R14"/>
    <mergeCell ref="S13:S14"/>
    <mergeCell ref="T13:T14"/>
    <mergeCell ref="G13:G14"/>
    <mergeCell ref="H13:H14"/>
    <mergeCell ref="I13:I14"/>
    <mergeCell ref="L13:L14"/>
    <mergeCell ref="M13:M14"/>
    <mergeCell ref="N13:N14"/>
    <mergeCell ref="U15:U16"/>
    <mergeCell ref="V15:V16"/>
    <mergeCell ref="W15:W16"/>
    <mergeCell ref="X21:X22"/>
    <mergeCell ref="S21:S22"/>
    <mergeCell ref="T21:T22"/>
    <mergeCell ref="A18:A19"/>
    <mergeCell ref="C18:C19"/>
    <mergeCell ref="D18:D19"/>
    <mergeCell ref="E18:E19"/>
    <mergeCell ref="F18:F19"/>
    <mergeCell ref="G18:G19"/>
    <mergeCell ref="H18:H19"/>
    <mergeCell ref="I18:I19"/>
    <mergeCell ref="L18:L19"/>
    <mergeCell ref="M18:M19"/>
    <mergeCell ref="N18:N19"/>
    <mergeCell ref="U21:U22"/>
    <mergeCell ref="V21:V22"/>
    <mergeCell ref="W21:W22"/>
    <mergeCell ref="U18:U19"/>
    <mergeCell ref="V18:V19"/>
    <mergeCell ref="W18:W19"/>
    <mergeCell ref="X18:X19"/>
    <mergeCell ref="O18:O19"/>
    <mergeCell ref="B13:B30"/>
    <mergeCell ref="X15:X16"/>
    <mergeCell ref="O15:O16"/>
    <mergeCell ref="P15:P16"/>
    <mergeCell ref="Q15:Q16"/>
    <mergeCell ref="R15:R16"/>
    <mergeCell ref="S15:S16"/>
    <mergeCell ref="T15:T16"/>
    <mergeCell ref="G15:G16"/>
    <mergeCell ref="H15:H16"/>
    <mergeCell ref="I15:I16"/>
    <mergeCell ref="L15:L16"/>
    <mergeCell ref="M15:M16"/>
    <mergeCell ref="N15:N16"/>
    <mergeCell ref="P18:P19"/>
    <mergeCell ref="Q18:Q19"/>
    <mergeCell ref="R18:R19"/>
    <mergeCell ref="S18:S19"/>
    <mergeCell ref="T18:T19"/>
    <mergeCell ref="A23:A24"/>
    <mergeCell ref="C23:C24"/>
    <mergeCell ref="D23:D24"/>
    <mergeCell ref="E23:E24"/>
    <mergeCell ref="F23:F24"/>
    <mergeCell ref="O21:O22"/>
    <mergeCell ref="P21:P22"/>
    <mergeCell ref="Q21:Q22"/>
    <mergeCell ref="R21:R22"/>
    <mergeCell ref="G21:G22"/>
    <mergeCell ref="H21:H22"/>
    <mergeCell ref="I21:I22"/>
    <mergeCell ref="L21:L22"/>
    <mergeCell ref="M21:M22"/>
    <mergeCell ref="N21:N22"/>
    <mergeCell ref="A21:A22"/>
    <mergeCell ref="C21:C22"/>
    <mergeCell ref="A26:A27"/>
    <mergeCell ref="C26:C27"/>
    <mergeCell ref="D26:D27"/>
    <mergeCell ref="E26:E27"/>
    <mergeCell ref="F26:F27"/>
    <mergeCell ref="U23:U24"/>
    <mergeCell ref="G23:G24"/>
    <mergeCell ref="H23:H24"/>
    <mergeCell ref="I23:I24"/>
    <mergeCell ref="L23:L24"/>
    <mergeCell ref="M23:M24"/>
    <mergeCell ref="N23:N24"/>
    <mergeCell ref="R26:R27"/>
    <mergeCell ref="S26:S27"/>
    <mergeCell ref="T26:T27"/>
    <mergeCell ref="G26:G27"/>
    <mergeCell ref="H26:H27"/>
    <mergeCell ref="I26:I27"/>
    <mergeCell ref="L26:L27"/>
    <mergeCell ref="M26:M27"/>
    <mergeCell ref="N26:N27"/>
    <mergeCell ref="G31:G32"/>
    <mergeCell ref="H31:H32"/>
    <mergeCell ref="I31:I32"/>
    <mergeCell ref="L31:L32"/>
    <mergeCell ref="M31:M32"/>
    <mergeCell ref="N31:N32"/>
    <mergeCell ref="D21:D22"/>
    <mergeCell ref="E21:E22"/>
    <mergeCell ref="F21:F22"/>
    <mergeCell ref="W23:W24"/>
    <mergeCell ref="X23:X24"/>
    <mergeCell ref="O23:O24"/>
    <mergeCell ref="P23:P24"/>
    <mergeCell ref="Q23:Q24"/>
    <mergeCell ref="R23:R24"/>
    <mergeCell ref="S23:S24"/>
    <mergeCell ref="T23:T24"/>
    <mergeCell ref="U26:U27"/>
    <mergeCell ref="V26:V27"/>
    <mergeCell ref="W26:W27"/>
    <mergeCell ref="X26:X27"/>
    <mergeCell ref="O26:O27"/>
    <mergeCell ref="P26:P27"/>
    <mergeCell ref="Q26:Q27"/>
    <mergeCell ref="V23:V24"/>
    <mergeCell ref="X28:X29"/>
    <mergeCell ref="G28:G29"/>
    <mergeCell ref="H28:H29"/>
    <mergeCell ref="I28:I29"/>
    <mergeCell ref="L28:L29"/>
    <mergeCell ref="B31:B32"/>
    <mergeCell ref="A28:A29"/>
    <mergeCell ref="C28:C29"/>
    <mergeCell ref="D28:D29"/>
    <mergeCell ref="E28:E29"/>
    <mergeCell ref="F28:F29"/>
    <mergeCell ref="U31:U32"/>
    <mergeCell ref="V31:V32"/>
    <mergeCell ref="W31:W32"/>
    <mergeCell ref="A31:A32"/>
    <mergeCell ref="C31:C32"/>
    <mergeCell ref="D31:D32"/>
    <mergeCell ref="E31:E32"/>
    <mergeCell ref="F31:F32"/>
    <mergeCell ref="U28:U29"/>
    <mergeCell ref="V28:V29"/>
    <mergeCell ref="W28:W29"/>
    <mergeCell ref="X31:X32"/>
    <mergeCell ref="O31:O32"/>
    <mergeCell ref="P28:P29"/>
    <mergeCell ref="Q28:Q29"/>
    <mergeCell ref="R28:R29"/>
    <mergeCell ref="S28:S29"/>
    <mergeCell ref="T28:T29"/>
    <mergeCell ref="M28:M29"/>
    <mergeCell ref="N28:N29"/>
    <mergeCell ref="R33:R34"/>
    <mergeCell ref="S33:S34"/>
    <mergeCell ref="T33:T34"/>
    <mergeCell ref="P31:P32"/>
    <mergeCell ref="Q31:Q32"/>
    <mergeCell ref="R31:R32"/>
    <mergeCell ref="S31:S32"/>
    <mergeCell ref="T31:T32"/>
    <mergeCell ref="O28:O29"/>
    <mergeCell ref="U33:U34"/>
    <mergeCell ref="V33:V34"/>
    <mergeCell ref="W33:W34"/>
    <mergeCell ref="X33:X34"/>
    <mergeCell ref="L33:L34"/>
    <mergeCell ref="M33:M34"/>
    <mergeCell ref="N33:N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O33:O34"/>
    <mergeCell ref="P33:P34"/>
    <mergeCell ref="Q33:Q3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"/>
  <sheetViews>
    <sheetView zoomScale="70" zoomScaleNormal="70" zoomScaleSheetLayoutView="80" workbookViewId="0">
      <pane ySplit="10" topLeftCell="A11" activePane="bottomLeft" state="frozen"/>
      <selection pane="bottomLeft" activeCell="O22" sqref="O22"/>
    </sheetView>
  </sheetViews>
  <sheetFormatPr defaultColWidth="9.140625" defaultRowHeight="12.75" x14ac:dyDescent="0.2"/>
  <cols>
    <col min="1" max="2" width="7.28515625" style="2" customWidth="1"/>
    <col min="3" max="3" width="16.1406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20.710937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55" t="s">
        <v>494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53" t="s">
        <v>62</v>
      </c>
      <c r="Z1" s="53">
        <f>COUNTIF(A13:A152,"&lt;&gt;"&amp;"")</f>
        <v>2</v>
      </c>
    </row>
    <row r="2" spans="1:26" ht="33" customHeight="1" thickBot="1" x14ac:dyDescent="0.25">
      <c r="A2" s="255" t="s">
        <v>27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55"/>
      <c r="Q2" s="41"/>
      <c r="Y2" s="53" t="s">
        <v>63</v>
      </c>
      <c r="Z2" s="53">
        <f>COUNTIFS(M13:M266,"&lt;&gt;"&amp;"",C13:C266,"&lt;&gt;"&amp;"ΑΚΥΡΩΣΗ")</f>
        <v>1</v>
      </c>
    </row>
    <row r="3" spans="1:26" ht="33" customHeight="1" thickBot="1" x14ac:dyDescent="0.25">
      <c r="A3" s="244" t="s">
        <v>508</v>
      </c>
      <c r="B3" s="245"/>
      <c r="C3" s="246"/>
      <c r="D3" s="246"/>
      <c r="E3" s="247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44" t="s">
        <v>507</v>
      </c>
      <c r="B4" s="245"/>
      <c r="C4" s="246"/>
      <c r="D4" s="246"/>
      <c r="E4" s="247"/>
      <c r="F4" s="248" t="s">
        <v>741</v>
      </c>
      <c r="G4" s="249"/>
      <c r="H4" s="249"/>
      <c r="I4" s="249"/>
      <c r="J4" s="249"/>
      <c r="K4" s="249"/>
      <c r="L4" s="249"/>
      <c r="M4" s="249"/>
      <c r="N4" s="249"/>
      <c r="O4" s="250"/>
      <c r="P4" s="55"/>
      <c r="Q4" s="41"/>
      <c r="Y4" s="53"/>
      <c r="Z4" s="53"/>
    </row>
    <row r="5" spans="1:26" ht="41.25" customHeight="1" thickBot="1" x14ac:dyDescent="0.25">
      <c r="A5" s="244" t="s">
        <v>67</v>
      </c>
      <c r="B5" s="245"/>
      <c r="C5" s="246"/>
      <c r="D5" s="246"/>
      <c r="E5" s="247"/>
      <c r="F5" s="263">
        <f>COUNTIF(A13:A102,"&lt;&gt;"&amp;"")</f>
        <v>2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COUNTIFS(P13:P266,"&lt;&gt;"&amp;"",C13:C266,"&lt;&gt;'&amp;""ΑΚΥΡΩΣΗ")</f>
        <v>0</v>
      </c>
    </row>
    <row r="6" spans="1:26" ht="37.5" customHeight="1" thickBot="1" x14ac:dyDescent="0.25">
      <c r="A6" s="244" t="s">
        <v>624</v>
      </c>
      <c r="B6" s="245"/>
      <c r="C6" s="246"/>
      <c r="D6" s="246"/>
      <c r="E6" s="247"/>
      <c r="F6" s="248">
        <f>SUMIF(H13:H102,"&lt;&gt;"&amp;"")</f>
        <v>5.125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53" t="s">
        <v>65</v>
      </c>
      <c r="Z6" s="53">
        <f>COUNTIFS(Q13:Q266,"&lt;&gt;"&amp;"",C13:C266,"&lt;&gt;"&amp;"ΑΚΥΡΩΣΗ")</f>
        <v>0</v>
      </c>
    </row>
    <row r="7" spans="1:26" ht="37.5" customHeight="1" thickBot="1" x14ac:dyDescent="0.25">
      <c r="A7" s="244" t="s">
        <v>629</v>
      </c>
      <c r="B7" s="245"/>
      <c r="C7" s="246"/>
      <c r="D7" s="246"/>
      <c r="E7" s="247"/>
      <c r="F7" s="248">
        <f>SUMIF(K12:K94,"&lt;&gt;"&amp;"")</f>
        <v>13.7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53"/>
      <c r="Z7" s="53"/>
    </row>
    <row r="8" spans="1:26" ht="50.25" customHeight="1" thickBot="1" x14ac:dyDescent="0.25">
      <c r="A8" s="244" t="s">
        <v>626</v>
      </c>
      <c r="B8" s="245"/>
      <c r="C8" s="245"/>
      <c r="D8" s="245"/>
      <c r="E8" s="262"/>
      <c r="F8" s="248">
        <f>SUMIF(C13:C102,"&lt;&gt;"&amp;"ΑΚΥΡΩΣΗ",H13:H102)</f>
        <v>5.125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53" t="s">
        <v>66</v>
      </c>
      <c r="Z8" s="53">
        <f>COUNTIFS(C13:C266,"&lt;&gt;"&amp;"",C13:C266,"&lt;&gt;"&amp;"ΑΚΥΡΩΣΗ")</f>
        <v>2</v>
      </c>
    </row>
    <row r="9" spans="1:26" ht="50.25" customHeight="1" thickBot="1" x14ac:dyDescent="0.25">
      <c r="A9" s="244" t="s">
        <v>632</v>
      </c>
      <c r="B9" s="245"/>
      <c r="C9" s="246"/>
      <c r="D9" s="246"/>
      <c r="E9" s="247"/>
      <c r="F9" s="248">
        <f>SUMIF(C13:C95,"&lt;&gt;"&amp;"ΑΚΥΡΩΣΗ",K13:K95)</f>
        <v>13.7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53"/>
      <c r="Z9" s="53"/>
    </row>
    <row r="10" spans="1:26" ht="54" customHeight="1" thickBot="1" x14ac:dyDescent="0.25">
      <c r="A10" s="259" t="s">
        <v>509</v>
      </c>
      <c r="B10" s="260"/>
      <c r="C10" s="260"/>
      <c r="D10" s="260"/>
      <c r="E10" s="261"/>
      <c r="F10" s="248" t="s">
        <v>741</v>
      </c>
      <c r="G10" s="249"/>
      <c r="H10" s="249"/>
      <c r="I10" s="249"/>
      <c r="J10" s="249"/>
      <c r="K10" s="249"/>
      <c r="L10" s="249"/>
      <c r="M10" s="249"/>
      <c r="N10" s="249"/>
      <c r="O10" s="250"/>
      <c r="P10" s="41"/>
      <c r="Q10" s="41"/>
      <c r="Y10" s="54" t="s">
        <v>68</v>
      </c>
      <c r="Z10" s="54">
        <f>SUMIFS(H13:H266,M13:M266,"&lt;&gt;"&amp;"",C13:C266,"&lt;&gt;"&amp;"ΑΚΥΡΩΣΗ")</f>
        <v>0.125</v>
      </c>
    </row>
    <row r="11" spans="1:26" ht="26.25" thickBot="1" x14ac:dyDescent="0.25">
      <c r="Y11" s="54" t="s">
        <v>69</v>
      </c>
      <c r="Z11" s="53">
        <f>SUMIFS(H13:H266,P13:P266,"&lt;&gt;"&amp;"",C13:C266,"&lt;&gt;"&amp;"ΑΚΥΡΩΣΗ")</f>
        <v>0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670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4" t="s">
        <v>70</v>
      </c>
      <c r="Z12" s="53">
        <f>SUMIFS(H13:H266,Q13:Q266,"&lt;&gt;"&amp;"",C13:C266,"&lt;&gt;"&amp;"ΑΚΥΡΩΣΗ")</f>
        <v>0</v>
      </c>
    </row>
    <row r="13" spans="1:26" ht="54.75" customHeight="1" thickBot="1" x14ac:dyDescent="0.25">
      <c r="A13" s="63">
        <v>1</v>
      </c>
      <c r="B13" s="271" t="s">
        <v>27</v>
      </c>
      <c r="C13" s="134" t="s">
        <v>722</v>
      </c>
      <c r="D13" s="63" t="s">
        <v>500</v>
      </c>
      <c r="E13" s="63" t="s">
        <v>502</v>
      </c>
      <c r="F13" s="63">
        <v>1678</v>
      </c>
      <c r="G13" s="79" t="s">
        <v>582</v>
      </c>
      <c r="H13" s="63">
        <v>5</v>
      </c>
      <c r="I13" s="85" t="s">
        <v>558</v>
      </c>
      <c r="J13" s="85" t="s">
        <v>557</v>
      </c>
      <c r="K13" s="63">
        <v>13</v>
      </c>
      <c r="L13" s="87" t="s">
        <v>559</v>
      </c>
      <c r="M13" s="79"/>
      <c r="N13" s="63"/>
      <c r="O13" s="63"/>
      <c r="P13" s="63"/>
      <c r="Q13" s="63"/>
      <c r="R13" s="63"/>
      <c r="S13" s="88"/>
      <c r="T13" s="63"/>
      <c r="U13" s="63"/>
      <c r="V13" s="63"/>
      <c r="W13" s="63"/>
      <c r="X13" s="63"/>
      <c r="Y13" s="61" t="s">
        <v>78</v>
      </c>
      <c r="Z13" s="53">
        <f>SUMIFS(H13:H266,R13:R266,"&lt;&gt;"&amp;"",C13:C266,"&lt;&gt;"&amp;"ΑΚΥΡΩΣΗ")</f>
        <v>0</v>
      </c>
    </row>
    <row r="14" spans="1:26" ht="63.75" x14ac:dyDescent="0.2">
      <c r="A14" s="63">
        <v>2</v>
      </c>
      <c r="B14" s="273"/>
      <c r="C14" s="129" t="s">
        <v>723</v>
      </c>
      <c r="D14" s="85" t="s">
        <v>553</v>
      </c>
      <c r="E14" s="63" t="s">
        <v>502</v>
      </c>
      <c r="F14" s="63">
        <v>1792</v>
      </c>
      <c r="G14" s="79" t="s">
        <v>769</v>
      </c>
      <c r="H14" s="63">
        <v>0.125</v>
      </c>
      <c r="I14" s="85" t="s">
        <v>554</v>
      </c>
      <c r="J14" s="85" t="s">
        <v>555</v>
      </c>
      <c r="K14" s="63">
        <v>0.7</v>
      </c>
      <c r="L14" s="85" t="s">
        <v>556</v>
      </c>
      <c r="M14" s="135" t="s">
        <v>721</v>
      </c>
      <c r="N14" s="63"/>
      <c r="O14" s="127" t="s">
        <v>800</v>
      </c>
      <c r="P14" s="134"/>
      <c r="Q14" s="63"/>
      <c r="R14" s="63"/>
      <c r="S14" s="88"/>
      <c r="T14" s="63"/>
      <c r="U14" s="63"/>
      <c r="V14" s="63"/>
      <c r="W14" s="63"/>
      <c r="X14" s="63"/>
    </row>
  </sheetData>
  <mergeCells count="19">
    <mergeCell ref="B13:B14"/>
    <mergeCell ref="A7:E7"/>
    <mergeCell ref="F7:O7"/>
    <mergeCell ref="A9:E9"/>
    <mergeCell ref="F9:O9"/>
    <mergeCell ref="A10:E10"/>
    <mergeCell ref="F10:O10"/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8:E8"/>
    <mergeCell ref="F8:O8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"/>
  <sheetViews>
    <sheetView zoomScale="70" zoomScaleNormal="70" zoomScaleSheetLayoutView="80" workbookViewId="0">
      <pane ySplit="10" topLeftCell="A11" activePane="bottomLeft" state="frozen"/>
      <selection pane="bottomLeft" activeCell="Q9" sqref="Q9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22.8554687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55" t="s">
        <v>494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53" t="s">
        <v>62</v>
      </c>
      <c r="Z1" s="53">
        <f>COUNTIF(A13:A151,"&lt;&gt;"&amp;"")</f>
        <v>7</v>
      </c>
    </row>
    <row r="2" spans="1:26" ht="33" customHeight="1" thickBot="1" x14ac:dyDescent="0.25">
      <c r="A2" s="255" t="s">
        <v>35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55"/>
      <c r="Q2" s="41"/>
      <c r="Y2" s="53" t="s">
        <v>63</v>
      </c>
      <c r="Z2" s="53">
        <f>COUNTIFS(M13:M265,"&lt;&gt;"&amp;"",C13:C265,"&lt;&gt;"&amp;"ΑΚΥΡΩΣΗ")</f>
        <v>6</v>
      </c>
    </row>
    <row r="3" spans="1:26" ht="33" customHeight="1" thickBot="1" x14ac:dyDescent="0.25">
      <c r="A3" s="244" t="s">
        <v>508</v>
      </c>
      <c r="B3" s="245"/>
      <c r="C3" s="246"/>
      <c r="D3" s="246"/>
      <c r="E3" s="247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44" t="s">
        <v>507</v>
      </c>
      <c r="B4" s="245"/>
      <c r="C4" s="246"/>
      <c r="D4" s="246"/>
      <c r="E4" s="247"/>
      <c r="F4" s="274" t="s">
        <v>741</v>
      </c>
      <c r="G4" s="275"/>
      <c r="H4" s="275"/>
      <c r="I4" s="275"/>
      <c r="J4" s="275"/>
      <c r="K4" s="275"/>
      <c r="L4" s="275"/>
      <c r="M4" s="275"/>
      <c r="N4" s="275"/>
      <c r="O4" s="276"/>
      <c r="P4" s="55"/>
      <c r="Q4" s="41"/>
      <c r="Y4" s="53"/>
      <c r="Z4" s="53"/>
    </row>
    <row r="5" spans="1:26" ht="41.25" customHeight="1" thickBot="1" x14ac:dyDescent="0.25">
      <c r="A5" s="244" t="s">
        <v>67</v>
      </c>
      <c r="B5" s="245"/>
      <c r="C5" s="246"/>
      <c r="D5" s="246"/>
      <c r="E5" s="247"/>
      <c r="F5" s="263">
        <f>COUNTIF(A13:A101,"&lt;&gt;"&amp;"")</f>
        <v>7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COUNTIFS(P13:P265,"&lt;&gt;"&amp;"",C13:C265,"&lt;&gt;'&amp;""ΑΚΥΡΩΣΗ")</f>
        <v>0</v>
      </c>
    </row>
    <row r="6" spans="1:26" ht="37.5" customHeight="1" thickBot="1" x14ac:dyDescent="0.25">
      <c r="A6" s="244" t="s">
        <v>624</v>
      </c>
      <c r="B6" s="245"/>
      <c r="C6" s="246"/>
      <c r="D6" s="246"/>
      <c r="E6" s="247"/>
      <c r="F6" s="248">
        <f>SUMIF(H13:H101,"&lt;&gt;"&amp;"")</f>
        <v>5.61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53" t="s">
        <v>65</v>
      </c>
      <c r="Z6" s="53">
        <f>COUNTIFS(Q13:Q265,"&lt;&gt;"&amp;"",C13:C265,"&lt;&gt;"&amp;"ΑΚΥΡΩΣΗ")</f>
        <v>0</v>
      </c>
    </row>
    <row r="7" spans="1:26" ht="37.5" customHeight="1" thickBot="1" x14ac:dyDescent="0.25">
      <c r="A7" s="244" t="s">
        <v>629</v>
      </c>
      <c r="B7" s="245"/>
      <c r="C7" s="246"/>
      <c r="D7" s="246"/>
      <c r="E7" s="247"/>
      <c r="F7" s="248">
        <f>SUMIF(K12:K94,"&lt;&gt;"&amp;"")</f>
        <v>15.06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53"/>
      <c r="Z7" s="53"/>
    </row>
    <row r="8" spans="1:26" ht="50.25" customHeight="1" thickBot="1" x14ac:dyDescent="0.25">
      <c r="A8" s="244" t="s">
        <v>626</v>
      </c>
      <c r="B8" s="245"/>
      <c r="C8" s="245"/>
      <c r="D8" s="245"/>
      <c r="E8" s="262"/>
      <c r="F8" s="248">
        <f>SUMIF(C13:C101,"&lt;&gt;"&amp;"ΑΚΥΡΩΣΗ",H13:H101)</f>
        <v>5.61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53" t="s">
        <v>66</v>
      </c>
      <c r="Z8" s="53">
        <f>COUNTIFS(C13:C265,"&lt;&gt;"&amp;"",C13:C265,"&lt;&gt;"&amp;"ΑΚΥΡΩΣΗ")</f>
        <v>7</v>
      </c>
    </row>
    <row r="9" spans="1:26" ht="50.25" customHeight="1" thickBot="1" x14ac:dyDescent="0.25">
      <c r="A9" s="244" t="s">
        <v>632</v>
      </c>
      <c r="B9" s="245"/>
      <c r="C9" s="246"/>
      <c r="D9" s="246"/>
      <c r="E9" s="247"/>
      <c r="F9" s="248">
        <f>SUMIF(C13:C95,"&lt;&gt;"&amp;"ΑΚΥΡΩΣΗ",K13:K95)</f>
        <v>15.06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53"/>
      <c r="Z9" s="53"/>
    </row>
    <row r="10" spans="1:26" ht="54" customHeight="1" thickBot="1" x14ac:dyDescent="0.25">
      <c r="A10" s="259" t="s">
        <v>509</v>
      </c>
      <c r="B10" s="260"/>
      <c r="C10" s="260"/>
      <c r="D10" s="260"/>
      <c r="E10" s="261"/>
      <c r="F10" s="274" t="s">
        <v>741</v>
      </c>
      <c r="G10" s="275"/>
      <c r="H10" s="275"/>
      <c r="I10" s="275"/>
      <c r="J10" s="275"/>
      <c r="K10" s="275"/>
      <c r="L10" s="275"/>
      <c r="M10" s="275"/>
      <c r="N10" s="275"/>
      <c r="O10" s="276"/>
      <c r="P10" s="41"/>
      <c r="Q10" s="41"/>
      <c r="Y10" s="54" t="s">
        <v>68</v>
      </c>
      <c r="Z10" s="54">
        <f>SUMIFS(H13:H265,M13:M265,"&lt;&gt;"&amp;"",C13:C265,"&lt;&gt;"&amp;"ΑΚΥΡΩΣΗ")</f>
        <v>4.2</v>
      </c>
    </row>
    <row r="11" spans="1:26" ht="26.25" thickBot="1" x14ac:dyDescent="0.25">
      <c r="Y11" s="54" t="s">
        <v>69</v>
      </c>
      <c r="Z11" s="53">
        <f>SUMIFS(H13:H265,P13:P265,"&lt;&gt;"&amp;"",C13:C265,"&lt;&gt;"&amp;"ΑΚΥΡΩΣΗ")</f>
        <v>0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670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4" t="s">
        <v>70</v>
      </c>
      <c r="Z12" s="53">
        <f>SUMIFS(H13:H265,Q13:Q265,"&lt;&gt;"&amp;"",C13:C265,"&lt;&gt;"&amp;"ΑΚΥΡΩΣΗ")</f>
        <v>0</v>
      </c>
    </row>
    <row r="13" spans="1:26" ht="47.25" customHeight="1" thickBot="1" x14ac:dyDescent="0.25">
      <c r="A13" s="80">
        <v>1</v>
      </c>
      <c r="B13" s="271" t="s">
        <v>35</v>
      </c>
      <c r="C13" s="134" t="s">
        <v>83</v>
      </c>
      <c r="D13" s="85" t="s">
        <v>500</v>
      </c>
      <c r="E13" s="85" t="s">
        <v>502</v>
      </c>
      <c r="F13" s="80">
        <v>1559</v>
      </c>
      <c r="G13" s="128" t="s">
        <v>574</v>
      </c>
      <c r="H13" s="93">
        <v>1</v>
      </c>
      <c r="I13" s="85" t="s">
        <v>560</v>
      </c>
      <c r="J13" s="85" t="s">
        <v>561</v>
      </c>
      <c r="K13" s="80">
        <v>1.99</v>
      </c>
      <c r="L13" s="87" t="s">
        <v>562</v>
      </c>
      <c r="M13" s="160" t="s">
        <v>747</v>
      </c>
      <c r="N13" s="80"/>
      <c r="O13" s="80"/>
      <c r="P13" s="80"/>
      <c r="Q13" s="80"/>
      <c r="R13" s="80"/>
      <c r="S13" s="88"/>
      <c r="T13" s="80"/>
      <c r="U13" s="80"/>
      <c r="V13" s="80"/>
      <c r="W13" s="80"/>
      <c r="X13" s="80"/>
      <c r="Y13" s="61" t="s">
        <v>78</v>
      </c>
      <c r="Z13" s="53">
        <f>SUMIFS(H13:H265,R13:R265,"&lt;&gt;"&amp;"",C13:C265,"&lt;&gt;"&amp;"ΑΚΥΡΩΣΗ")</f>
        <v>0</v>
      </c>
    </row>
    <row r="14" spans="1:26" ht="41.25" customHeight="1" x14ac:dyDescent="0.2">
      <c r="A14" s="80">
        <v>2</v>
      </c>
      <c r="B14" s="272"/>
      <c r="C14" s="159" t="s">
        <v>83</v>
      </c>
      <c r="D14" s="85" t="s">
        <v>500</v>
      </c>
      <c r="E14" s="85" t="s">
        <v>563</v>
      </c>
      <c r="F14" s="80">
        <v>1560</v>
      </c>
      <c r="G14" s="83" t="s">
        <v>574</v>
      </c>
      <c r="H14" s="93">
        <v>1</v>
      </c>
      <c r="I14" s="85" t="s">
        <v>564</v>
      </c>
      <c r="J14" s="85" t="s">
        <v>565</v>
      </c>
      <c r="K14" s="93">
        <v>1.99</v>
      </c>
      <c r="L14" s="156" t="s">
        <v>742</v>
      </c>
      <c r="M14" s="160" t="s">
        <v>748</v>
      </c>
      <c r="N14" s="80"/>
      <c r="O14" s="80"/>
      <c r="P14" s="80"/>
      <c r="Q14" s="80"/>
      <c r="R14" s="80"/>
      <c r="S14" s="88"/>
      <c r="T14" s="80"/>
      <c r="U14" s="80"/>
      <c r="V14" s="80"/>
      <c r="W14" s="80"/>
      <c r="X14" s="80"/>
    </row>
    <row r="15" spans="1:26" ht="63.75" x14ac:dyDescent="0.2">
      <c r="A15" s="80">
        <v>3</v>
      </c>
      <c r="B15" s="272"/>
      <c r="C15" s="159" t="s">
        <v>83</v>
      </c>
      <c r="D15" s="85" t="s">
        <v>500</v>
      </c>
      <c r="E15" s="85" t="s">
        <v>563</v>
      </c>
      <c r="F15" s="80">
        <v>1561</v>
      </c>
      <c r="G15" s="83" t="s">
        <v>574</v>
      </c>
      <c r="H15" s="93">
        <v>0.4</v>
      </c>
      <c r="I15" s="85" t="s">
        <v>566</v>
      </c>
      <c r="J15" s="85" t="s">
        <v>567</v>
      </c>
      <c r="K15" s="93">
        <v>1</v>
      </c>
      <c r="L15" s="83" t="s">
        <v>743</v>
      </c>
      <c r="M15" s="160" t="s">
        <v>750</v>
      </c>
      <c r="N15" s="130" t="s">
        <v>673</v>
      </c>
      <c r="O15" s="130" t="s">
        <v>801</v>
      </c>
      <c r="P15" s="159"/>
      <c r="Q15" s="80"/>
      <c r="R15" s="80"/>
      <c r="S15" s="88"/>
      <c r="T15" s="80"/>
      <c r="U15" s="80"/>
      <c r="V15" s="80"/>
      <c r="W15" s="80"/>
      <c r="X15" s="80"/>
    </row>
    <row r="16" spans="1:26" ht="38.25" x14ac:dyDescent="0.2">
      <c r="A16" s="80">
        <v>4</v>
      </c>
      <c r="B16" s="272"/>
      <c r="C16" s="159" t="s">
        <v>83</v>
      </c>
      <c r="D16" s="85" t="s">
        <v>500</v>
      </c>
      <c r="E16" s="85" t="s">
        <v>563</v>
      </c>
      <c r="F16" s="80">
        <v>1562</v>
      </c>
      <c r="G16" s="83" t="s">
        <v>574</v>
      </c>
      <c r="H16" s="93">
        <v>0.4</v>
      </c>
      <c r="I16" s="85" t="s">
        <v>568</v>
      </c>
      <c r="J16" s="85" t="s">
        <v>569</v>
      </c>
      <c r="K16" s="93">
        <v>1</v>
      </c>
      <c r="L16" s="83" t="s">
        <v>744</v>
      </c>
      <c r="M16" s="160" t="s">
        <v>749</v>
      </c>
      <c r="N16" s="80"/>
      <c r="O16" s="80"/>
      <c r="P16" s="80"/>
      <c r="Q16" s="80"/>
      <c r="R16" s="80"/>
      <c r="S16" s="88"/>
      <c r="T16" s="80"/>
      <c r="U16" s="80"/>
      <c r="V16" s="80"/>
      <c r="W16" s="80"/>
      <c r="X16" s="80"/>
    </row>
    <row r="17" spans="1:24" ht="38.25" x14ac:dyDescent="0.2">
      <c r="A17" s="80">
        <v>5</v>
      </c>
      <c r="B17" s="272"/>
      <c r="C17" s="159" t="s">
        <v>83</v>
      </c>
      <c r="D17" s="85" t="s">
        <v>500</v>
      </c>
      <c r="E17" s="85" t="s">
        <v>563</v>
      </c>
      <c r="F17" s="80">
        <v>1563</v>
      </c>
      <c r="G17" s="83" t="s">
        <v>574</v>
      </c>
      <c r="H17" s="93">
        <v>1</v>
      </c>
      <c r="I17" s="85" t="s">
        <v>570</v>
      </c>
      <c r="J17" s="85" t="s">
        <v>571</v>
      </c>
      <c r="K17" s="80">
        <v>1.99</v>
      </c>
      <c r="L17" s="83" t="s">
        <v>745</v>
      </c>
      <c r="M17" s="160" t="s">
        <v>752</v>
      </c>
      <c r="N17" s="80"/>
      <c r="O17" s="80"/>
      <c r="P17" s="80"/>
      <c r="Q17" s="80"/>
      <c r="R17" s="80"/>
      <c r="S17" s="88"/>
      <c r="T17" s="80"/>
      <c r="U17" s="80"/>
      <c r="V17" s="80"/>
      <c r="W17" s="80"/>
      <c r="X17" s="80"/>
    </row>
    <row r="18" spans="1:24" ht="38.25" x14ac:dyDescent="0.2">
      <c r="A18" s="80">
        <v>6</v>
      </c>
      <c r="B18" s="272"/>
      <c r="C18" s="159" t="s">
        <v>83</v>
      </c>
      <c r="D18" s="85" t="s">
        <v>500</v>
      </c>
      <c r="E18" s="85" t="s">
        <v>563</v>
      </c>
      <c r="F18" s="80">
        <v>1564</v>
      </c>
      <c r="G18" s="83" t="s">
        <v>574</v>
      </c>
      <c r="H18" s="93">
        <v>0.4</v>
      </c>
      <c r="I18" s="85" t="s">
        <v>572</v>
      </c>
      <c r="J18" s="85" t="s">
        <v>573</v>
      </c>
      <c r="K18" s="93">
        <v>1</v>
      </c>
      <c r="L18" s="83" t="s">
        <v>746</v>
      </c>
      <c r="M18" s="160" t="s">
        <v>751</v>
      </c>
      <c r="N18" s="80"/>
      <c r="O18" s="80"/>
      <c r="P18" s="80"/>
      <c r="Q18" s="80"/>
      <c r="R18" s="80"/>
      <c r="S18" s="88"/>
      <c r="T18" s="80"/>
      <c r="U18" s="80"/>
      <c r="V18" s="80"/>
      <c r="W18" s="80"/>
      <c r="X18" s="80"/>
    </row>
    <row r="19" spans="1:24" ht="102" x14ac:dyDescent="0.2">
      <c r="A19" s="80">
        <v>7</v>
      </c>
      <c r="B19" s="273"/>
      <c r="C19" s="134" t="s">
        <v>722</v>
      </c>
      <c r="D19" s="85" t="s">
        <v>575</v>
      </c>
      <c r="E19" s="85" t="s">
        <v>563</v>
      </c>
      <c r="F19" s="80">
        <v>2322</v>
      </c>
      <c r="G19" s="83" t="s">
        <v>770</v>
      </c>
      <c r="H19" s="93">
        <v>1.41</v>
      </c>
      <c r="I19" s="85" t="s">
        <v>576</v>
      </c>
      <c r="J19" s="85" t="s">
        <v>577</v>
      </c>
      <c r="K19" s="93">
        <v>6.09</v>
      </c>
      <c r="L19" s="83" t="s">
        <v>578</v>
      </c>
      <c r="M19" s="81"/>
      <c r="N19" s="80"/>
      <c r="O19" s="80"/>
      <c r="P19" s="80"/>
      <c r="Q19" s="80"/>
      <c r="R19" s="80"/>
      <c r="S19" s="88"/>
      <c r="T19" s="80"/>
      <c r="U19" s="80"/>
      <c r="V19" s="80"/>
      <c r="W19" s="80"/>
      <c r="X19" s="80"/>
    </row>
  </sheetData>
  <mergeCells count="19">
    <mergeCell ref="A9:E9"/>
    <mergeCell ref="F9:O9"/>
    <mergeCell ref="A10:E10"/>
    <mergeCell ref="F10:O10"/>
    <mergeCell ref="B13:B19"/>
    <mergeCell ref="A5:E5"/>
    <mergeCell ref="F5:O5"/>
    <mergeCell ref="A6:E6"/>
    <mergeCell ref="F6:O6"/>
    <mergeCell ref="A8:E8"/>
    <mergeCell ref="F8:O8"/>
    <mergeCell ref="A7:E7"/>
    <mergeCell ref="F7:O7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"/>
  <sheetViews>
    <sheetView zoomScale="70" zoomScaleNormal="70" zoomScaleSheetLayoutView="80" workbookViewId="0">
      <pane ySplit="10" topLeftCell="A11" activePane="bottomLeft" state="frozen"/>
      <selection pane="bottomLeft" activeCell="M15" sqref="M15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55" t="s">
        <v>494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53" t="s">
        <v>62</v>
      </c>
      <c r="Z1" s="53">
        <f>COUNTIF(A13:A146,"&lt;&gt;"&amp;"")</f>
        <v>2</v>
      </c>
    </row>
    <row r="2" spans="1:26" ht="33" customHeight="1" thickBot="1" x14ac:dyDescent="0.25">
      <c r="A2" s="255" t="s">
        <v>4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55"/>
      <c r="Q2" s="41"/>
      <c r="Y2" s="53" t="s">
        <v>63</v>
      </c>
      <c r="Z2" s="53">
        <f>COUNTIFS(M13:M260,"&lt;&gt;"&amp;"",C13:C260,"&lt;&gt;"&amp;"ΑΚΥΡΩΣΗ")</f>
        <v>1</v>
      </c>
    </row>
    <row r="3" spans="1:26" ht="33" customHeight="1" thickBot="1" x14ac:dyDescent="0.25">
      <c r="A3" s="244" t="s">
        <v>508</v>
      </c>
      <c r="B3" s="245"/>
      <c r="C3" s="246"/>
      <c r="D3" s="246"/>
      <c r="E3" s="247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44" t="s">
        <v>507</v>
      </c>
      <c r="B4" s="245"/>
      <c r="C4" s="246"/>
      <c r="D4" s="246"/>
      <c r="E4" s="247"/>
      <c r="F4" s="274" t="s">
        <v>741</v>
      </c>
      <c r="G4" s="275"/>
      <c r="H4" s="275"/>
      <c r="I4" s="275"/>
      <c r="J4" s="275"/>
      <c r="K4" s="275"/>
      <c r="L4" s="275"/>
      <c r="M4" s="275"/>
      <c r="N4" s="275"/>
      <c r="O4" s="276"/>
      <c r="P4" s="55"/>
      <c r="Q4" s="41"/>
      <c r="Y4" s="53"/>
      <c r="Z4" s="53"/>
    </row>
    <row r="5" spans="1:26" ht="41.25" customHeight="1" thickBot="1" x14ac:dyDescent="0.25">
      <c r="A5" s="244" t="s">
        <v>67</v>
      </c>
      <c r="B5" s="245"/>
      <c r="C5" s="246"/>
      <c r="D5" s="246"/>
      <c r="E5" s="247"/>
      <c r="F5" s="263">
        <f>COUNTIF(A13:A96,"&lt;&gt;"&amp;"")</f>
        <v>2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COUNTIFS(P13:P260,"&lt;&gt;"&amp;"",C13:C260,"&lt;&gt;'&amp;""ΑΚΥΡΩΣΗ")</f>
        <v>0</v>
      </c>
    </row>
    <row r="6" spans="1:26" ht="37.5" customHeight="1" thickBot="1" x14ac:dyDescent="0.25">
      <c r="A6" s="244" t="s">
        <v>624</v>
      </c>
      <c r="B6" s="245"/>
      <c r="C6" s="246"/>
      <c r="D6" s="246"/>
      <c r="E6" s="247"/>
      <c r="F6" s="248">
        <f>SUMIF(H13:H96,"&lt;&gt;"&amp;"")</f>
        <v>0.56000000000000005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53" t="s">
        <v>65</v>
      </c>
      <c r="Z6" s="53">
        <f>COUNTIFS(Q13:Q260,"&lt;&gt;"&amp;"",C13:C260,"&lt;&gt;"&amp;"ΑΚΥΡΩΣΗ")</f>
        <v>0</v>
      </c>
    </row>
    <row r="7" spans="1:26" ht="37.5" customHeight="1" thickBot="1" x14ac:dyDescent="0.25">
      <c r="A7" s="244" t="s">
        <v>629</v>
      </c>
      <c r="B7" s="245"/>
      <c r="C7" s="246"/>
      <c r="D7" s="246"/>
      <c r="E7" s="247"/>
      <c r="F7" s="248">
        <f>SUMIF(K12:K94,"&lt;&gt;"&amp;"")</f>
        <v>1.47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53"/>
      <c r="Z7" s="53"/>
    </row>
    <row r="8" spans="1:26" ht="50.25" customHeight="1" thickBot="1" x14ac:dyDescent="0.25">
      <c r="A8" s="244" t="s">
        <v>626</v>
      </c>
      <c r="B8" s="245"/>
      <c r="C8" s="245"/>
      <c r="D8" s="245"/>
      <c r="E8" s="262"/>
      <c r="F8" s="248">
        <f>SUMIF(C13:C96,"&lt;&gt;"&amp;"ΑΚΥΡΩΣΗ",H13:H96)</f>
        <v>0.56000000000000005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53" t="s">
        <v>66</v>
      </c>
      <c r="Z8" s="53">
        <f>COUNTIFS(C13:C260,"&lt;&gt;"&amp;"",C13:C260,"&lt;&gt;"&amp;"ΑΚΥΡΩΣΗ")</f>
        <v>2</v>
      </c>
    </row>
    <row r="9" spans="1:26" ht="50.25" customHeight="1" thickBot="1" x14ac:dyDescent="0.25">
      <c r="A9" s="244" t="s">
        <v>632</v>
      </c>
      <c r="B9" s="245"/>
      <c r="C9" s="246"/>
      <c r="D9" s="246"/>
      <c r="E9" s="247"/>
      <c r="F9" s="248">
        <f>SUMIF(C13:C95,"&lt;&gt;"&amp;"ΑΚΥΡΩΣΗ",K13:K95)</f>
        <v>1.47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53"/>
      <c r="Z9" s="53"/>
    </row>
    <row r="10" spans="1:26" ht="54" customHeight="1" thickBot="1" x14ac:dyDescent="0.25">
      <c r="A10" s="259" t="s">
        <v>509</v>
      </c>
      <c r="B10" s="260"/>
      <c r="C10" s="260"/>
      <c r="D10" s="260"/>
      <c r="E10" s="261"/>
      <c r="F10" s="274" t="s">
        <v>741</v>
      </c>
      <c r="G10" s="275"/>
      <c r="H10" s="275"/>
      <c r="I10" s="275"/>
      <c r="J10" s="275"/>
      <c r="K10" s="275"/>
      <c r="L10" s="275"/>
      <c r="M10" s="275"/>
      <c r="N10" s="275"/>
      <c r="O10" s="276"/>
      <c r="P10" s="41"/>
      <c r="Q10" s="41"/>
      <c r="Y10" s="54" t="s">
        <v>68</v>
      </c>
      <c r="Z10" s="54">
        <f>SUMIFS(H13:H260,M13:M260,"&lt;&gt;"&amp;"",C13:C260,"&lt;&gt;"&amp;"ΑΚΥΡΩΣΗ")</f>
        <v>0.16</v>
      </c>
    </row>
    <row r="11" spans="1:26" ht="26.25" thickBot="1" x14ac:dyDescent="0.25">
      <c r="Y11" s="54" t="s">
        <v>69</v>
      </c>
      <c r="Z11" s="53">
        <f>SUMIFS(H13:H260,P13:P260,"&lt;&gt;"&amp;"",C13:C260,"&lt;&gt;"&amp;"ΑΚΥΡΩΣΗ")</f>
        <v>0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670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4" t="s">
        <v>70</v>
      </c>
      <c r="Z12" s="53">
        <f>SUMIFS(H13:H260,Q13:Q260,"&lt;&gt;"&amp;"",C13:C260,"&lt;&gt;"&amp;"ΑΚΥΡΩΣΗ")</f>
        <v>0</v>
      </c>
    </row>
    <row r="13" spans="1:26" ht="88.5" customHeight="1" thickBot="1" x14ac:dyDescent="0.25">
      <c r="A13" s="80">
        <v>1</v>
      </c>
      <c r="B13" s="271" t="s">
        <v>4</v>
      </c>
      <c r="C13" s="132" t="s">
        <v>674</v>
      </c>
      <c r="D13" s="85" t="s">
        <v>500</v>
      </c>
      <c r="E13" s="85" t="s">
        <v>502</v>
      </c>
      <c r="F13" s="80">
        <v>1680</v>
      </c>
      <c r="G13" s="85" t="s">
        <v>582</v>
      </c>
      <c r="H13" s="93">
        <v>0.4</v>
      </c>
      <c r="I13" s="85" t="s">
        <v>579</v>
      </c>
      <c r="J13" s="85" t="s">
        <v>580</v>
      </c>
      <c r="K13" s="80">
        <v>1</v>
      </c>
      <c r="L13" s="87" t="s">
        <v>581</v>
      </c>
      <c r="M13" s="81"/>
      <c r="N13" s="130" t="s">
        <v>672</v>
      </c>
      <c r="O13" s="130" t="s">
        <v>672</v>
      </c>
      <c r="P13" s="80"/>
      <c r="Q13" s="80"/>
      <c r="R13" s="80"/>
      <c r="S13" s="88"/>
      <c r="T13" s="80"/>
      <c r="U13" s="80"/>
      <c r="V13" s="80"/>
      <c r="W13" s="80"/>
      <c r="X13" s="80"/>
      <c r="Y13" s="61" t="s">
        <v>78</v>
      </c>
      <c r="Z13" s="53">
        <f>SUMIFS(H13:H260,R13:R260,"&lt;&gt;"&amp;"",C13:C260,"&lt;&gt;"&amp;"ΑΚΥΡΩΣΗ")</f>
        <v>0</v>
      </c>
    </row>
    <row r="14" spans="1:26" ht="41.25" customHeight="1" x14ac:dyDescent="0.2">
      <c r="A14" s="80">
        <v>2</v>
      </c>
      <c r="B14" s="273"/>
      <c r="C14" s="180" t="s">
        <v>83</v>
      </c>
      <c r="D14" s="85" t="s">
        <v>575</v>
      </c>
      <c r="E14" s="85" t="s">
        <v>563</v>
      </c>
      <c r="F14" s="80">
        <v>2281</v>
      </c>
      <c r="G14" s="83" t="s">
        <v>771</v>
      </c>
      <c r="H14" s="93">
        <v>0.16</v>
      </c>
      <c r="I14" s="85" t="s">
        <v>583</v>
      </c>
      <c r="J14" s="85" t="s">
        <v>584</v>
      </c>
      <c r="K14" s="93">
        <v>0.47</v>
      </c>
      <c r="L14" s="81" t="s">
        <v>775</v>
      </c>
      <c r="M14" s="181" t="s">
        <v>793</v>
      </c>
      <c r="N14" s="80"/>
      <c r="O14" s="80"/>
      <c r="P14" s="80"/>
      <c r="Q14" s="80"/>
      <c r="R14" s="80"/>
      <c r="S14" s="88"/>
      <c r="T14" s="80"/>
      <c r="U14" s="80"/>
      <c r="V14" s="80"/>
      <c r="W14" s="80"/>
      <c r="X14" s="80"/>
    </row>
  </sheetData>
  <mergeCells count="19">
    <mergeCell ref="A10:E10"/>
    <mergeCell ref="F10:O10"/>
    <mergeCell ref="B13:B14"/>
    <mergeCell ref="A7:E7"/>
    <mergeCell ref="F7:O7"/>
    <mergeCell ref="A9:E9"/>
    <mergeCell ref="F9:O9"/>
    <mergeCell ref="A5:E5"/>
    <mergeCell ref="F5:O5"/>
    <mergeCell ref="A6:E6"/>
    <mergeCell ref="F6:O6"/>
    <mergeCell ref="A8:E8"/>
    <mergeCell ref="F8:O8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I17" sqref="I17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12.42578125" style="3" hidden="1" customWidth="1"/>
    <col min="26" max="26" width="0.42578125" style="3" customWidth="1"/>
    <col min="27" max="16384" width="9.140625" style="3"/>
  </cols>
  <sheetData>
    <row r="1" spans="1:26" ht="55.5" customHeight="1" thickBot="1" x14ac:dyDescent="0.25">
      <c r="A1" s="255" t="s">
        <v>494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53" t="s">
        <v>62</v>
      </c>
      <c r="Z1" s="53">
        <f>COUNTIF(A13:A145,"&lt;&gt;"&amp;"")</f>
        <v>1</v>
      </c>
    </row>
    <row r="2" spans="1:26" ht="33" customHeight="1" thickBot="1" x14ac:dyDescent="0.25">
      <c r="A2" s="255" t="s">
        <v>1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55"/>
      <c r="Q2" s="41"/>
      <c r="Y2" s="53" t="s">
        <v>63</v>
      </c>
      <c r="Z2" s="53">
        <f>COUNTIFS(M13:M259,"&lt;&gt;"&amp;"",C13:C259,"&lt;&gt;"&amp;"ΑΚΥΡΩΣΗ")</f>
        <v>1</v>
      </c>
    </row>
    <row r="3" spans="1:26" ht="33" customHeight="1" thickBot="1" x14ac:dyDescent="0.25">
      <c r="A3" s="244" t="s">
        <v>508</v>
      </c>
      <c r="B3" s="245"/>
      <c r="C3" s="246"/>
      <c r="D3" s="246"/>
      <c r="E3" s="247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44" t="s">
        <v>507</v>
      </c>
      <c r="B4" s="245"/>
      <c r="C4" s="246"/>
      <c r="D4" s="246"/>
      <c r="E4" s="247"/>
      <c r="F4" s="274" t="s">
        <v>741</v>
      </c>
      <c r="G4" s="275"/>
      <c r="H4" s="275"/>
      <c r="I4" s="275"/>
      <c r="J4" s="275"/>
      <c r="K4" s="275"/>
      <c r="L4" s="275"/>
      <c r="M4" s="275"/>
      <c r="N4" s="275"/>
      <c r="O4" s="276"/>
      <c r="P4" s="55"/>
      <c r="Q4" s="41"/>
      <c r="Y4" s="53"/>
      <c r="Z4" s="53"/>
    </row>
    <row r="5" spans="1:26" ht="41.25" customHeight="1" thickBot="1" x14ac:dyDescent="0.25">
      <c r="A5" s="244" t="s">
        <v>67</v>
      </c>
      <c r="B5" s="245"/>
      <c r="C5" s="246"/>
      <c r="D5" s="246"/>
      <c r="E5" s="247"/>
      <c r="F5" s="263">
        <f>COUNTIF(A13:A95,"&lt;&gt;"&amp;"")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COUNTIFS(P13:P259,"&lt;&gt;"&amp;"",C13:C259,"&lt;&gt;'&amp;""ΑΚΥΡΩΣΗ")</f>
        <v>0</v>
      </c>
    </row>
    <row r="6" spans="1:26" ht="37.5" customHeight="1" thickBot="1" x14ac:dyDescent="0.25">
      <c r="A6" s="244" t="s">
        <v>624</v>
      </c>
      <c r="B6" s="245"/>
      <c r="C6" s="246"/>
      <c r="D6" s="246"/>
      <c r="E6" s="247"/>
      <c r="F6" s="248">
        <f>SUMIF(H13:H95,"&lt;&gt;"&amp;"")</f>
        <v>0.06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53" t="s">
        <v>65</v>
      </c>
      <c r="Z6" s="53">
        <f>COUNTIFS(Q13:Q259,"&lt;&gt;"&amp;"",C13:C259,"&lt;&gt;"&amp;"ΑΚΥΡΩΣΗ")</f>
        <v>0</v>
      </c>
    </row>
    <row r="7" spans="1:26" ht="37.5" customHeight="1" thickBot="1" x14ac:dyDescent="0.25">
      <c r="A7" s="244" t="s">
        <v>629</v>
      </c>
      <c r="B7" s="245"/>
      <c r="C7" s="246"/>
      <c r="D7" s="246"/>
      <c r="E7" s="247"/>
      <c r="F7" s="248">
        <f>SUMIF(K12:K94,"&lt;&gt;"&amp;"")</f>
        <v>0.23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53"/>
      <c r="Z7" s="53"/>
    </row>
    <row r="8" spans="1:26" ht="50.25" customHeight="1" thickBot="1" x14ac:dyDescent="0.25">
      <c r="A8" s="244" t="s">
        <v>626</v>
      </c>
      <c r="B8" s="245"/>
      <c r="C8" s="245"/>
      <c r="D8" s="245"/>
      <c r="E8" s="262"/>
      <c r="F8" s="248">
        <f>SUMIF(C13:C95,"&lt;&gt;"&amp;"ΑΚΥΡΩΣΗ",H13:H95)</f>
        <v>0.06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53" t="s">
        <v>66</v>
      </c>
      <c r="Z8" s="53">
        <f>COUNTIFS(C13:C259,"&lt;&gt;"&amp;"",C13:C259,"&lt;&gt;"&amp;"ΑΚΥΡΩΣΗ")</f>
        <v>1</v>
      </c>
    </row>
    <row r="9" spans="1:26" ht="50.25" customHeight="1" thickBot="1" x14ac:dyDescent="0.25">
      <c r="A9" s="244" t="s">
        <v>632</v>
      </c>
      <c r="B9" s="245"/>
      <c r="C9" s="246"/>
      <c r="D9" s="246"/>
      <c r="E9" s="247"/>
      <c r="F9" s="248">
        <f>SUMIF(C13:C95,"&lt;&gt;"&amp;"ΑΚΥΡΩΣΗ",K13:K95)</f>
        <v>0.23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53"/>
      <c r="Z9" s="53"/>
    </row>
    <row r="10" spans="1:26" ht="54" customHeight="1" thickBot="1" x14ac:dyDescent="0.25">
      <c r="A10" s="259" t="s">
        <v>509</v>
      </c>
      <c r="B10" s="260"/>
      <c r="C10" s="260"/>
      <c r="D10" s="260"/>
      <c r="E10" s="261"/>
      <c r="F10" s="274" t="s">
        <v>741</v>
      </c>
      <c r="G10" s="275"/>
      <c r="H10" s="275"/>
      <c r="I10" s="275"/>
      <c r="J10" s="275"/>
      <c r="K10" s="275"/>
      <c r="L10" s="275"/>
      <c r="M10" s="275"/>
      <c r="N10" s="275"/>
      <c r="O10" s="276"/>
      <c r="P10" s="41"/>
      <c r="Q10" s="41"/>
      <c r="Y10" s="54" t="s">
        <v>68</v>
      </c>
      <c r="Z10" s="54">
        <f>SUMIFS(H13:H259,M13:M259,"&lt;&gt;"&amp;"",C13:C259,"&lt;&gt;"&amp;"ΑΚΥΡΩΣΗ")</f>
        <v>0.06</v>
      </c>
    </row>
    <row r="11" spans="1:26" ht="77.25" thickBot="1" x14ac:dyDescent="0.25">
      <c r="Y11" s="54" t="s">
        <v>69</v>
      </c>
      <c r="Z11" s="53">
        <f>SUMIFS(H13:H259,P13:P259,"&lt;&gt;"&amp;"",C13:C259,"&lt;&gt;"&amp;"ΑΚΥΡΩΣΗ")</f>
        <v>0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670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4" t="s">
        <v>70</v>
      </c>
      <c r="Z12" s="53">
        <f>SUMIFS(H13:H259,Q13:Q259,"&lt;&gt;"&amp;"",C13:C259,"&lt;&gt;"&amp;"ΑΚΥΡΩΣΗ")</f>
        <v>0</v>
      </c>
    </row>
    <row r="13" spans="1:26" ht="88.5" customHeight="1" thickBot="1" x14ac:dyDescent="0.25">
      <c r="A13" s="80">
        <v>1</v>
      </c>
      <c r="B13" s="94" t="s">
        <v>1</v>
      </c>
      <c r="C13" s="134" t="s">
        <v>83</v>
      </c>
      <c r="D13" s="85" t="s">
        <v>575</v>
      </c>
      <c r="E13" s="85" t="s">
        <v>502</v>
      </c>
      <c r="F13" s="80">
        <v>2258</v>
      </c>
      <c r="G13" s="83" t="s">
        <v>772</v>
      </c>
      <c r="H13" s="93">
        <v>0.06</v>
      </c>
      <c r="I13" s="85" t="s">
        <v>585</v>
      </c>
      <c r="J13" s="85" t="s">
        <v>586</v>
      </c>
      <c r="K13" s="80">
        <v>0.23</v>
      </c>
      <c r="L13" s="85" t="s">
        <v>587</v>
      </c>
      <c r="M13" s="135" t="s">
        <v>719</v>
      </c>
      <c r="N13" s="80"/>
      <c r="O13" s="80"/>
      <c r="P13" s="80"/>
      <c r="Q13" s="80"/>
      <c r="R13" s="80"/>
      <c r="S13" s="88"/>
      <c r="T13" s="80"/>
      <c r="U13" s="80"/>
      <c r="V13" s="80"/>
      <c r="W13" s="80"/>
      <c r="X13" s="80"/>
      <c r="Y13" s="61" t="s">
        <v>78</v>
      </c>
      <c r="Z13" s="53">
        <f>SUMIFS(H13:H259,R13:R259,"&lt;&gt;"&amp;"",C13:C259,"&lt;&gt;"&amp;"ΑΚΥΡΩΣΗ")</f>
        <v>0</v>
      </c>
    </row>
  </sheetData>
  <mergeCells count="18">
    <mergeCell ref="A10:E10"/>
    <mergeCell ref="F10:O10"/>
    <mergeCell ref="A7:E7"/>
    <mergeCell ref="F7:O7"/>
    <mergeCell ref="A9:E9"/>
    <mergeCell ref="F9:O9"/>
    <mergeCell ref="A5:E5"/>
    <mergeCell ref="F5:O5"/>
    <mergeCell ref="A6:E6"/>
    <mergeCell ref="F6:O6"/>
    <mergeCell ref="A8:E8"/>
    <mergeCell ref="F8:O8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C13" sqref="C13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55" t="s">
        <v>494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53" t="s">
        <v>62</v>
      </c>
      <c r="Z1" s="53">
        <f>COUNTIF(A13:A145,"&lt;&gt;"&amp;"")</f>
        <v>1</v>
      </c>
    </row>
    <row r="2" spans="1:26" ht="33" customHeight="1" thickBot="1" x14ac:dyDescent="0.25">
      <c r="A2" s="255" t="s">
        <v>5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55"/>
      <c r="Q2" s="41"/>
      <c r="Y2" s="53" t="s">
        <v>63</v>
      </c>
      <c r="Z2" s="53">
        <f>COUNTIFS(M13:M259,"&lt;&gt;"&amp;"",C13:C259,"&lt;&gt;"&amp;"ΑΚΥΡΩΣΗ")</f>
        <v>1</v>
      </c>
    </row>
    <row r="3" spans="1:26" ht="33" customHeight="1" thickBot="1" x14ac:dyDescent="0.25">
      <c r="A3" s="244" t="s">
        <v>508</v>
      </c>
      <c r="B3" s="245"/>
      <c r="C3" s="246"/>
      <c r="D3" s="246"/>
      <c r="E3" s="247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44" t="s">
        <v>507</v>
      </c>
      <c r="B4" s="245"/>
      <c r="C4" s="246"/>
      <c r="D4" s="246"/>
      <c r="E4" s="247"/>
      <c r="F4" s="274" t="s">
        <v>741</v>
      </c>
      <c r="G4" s="275"/>
      <c r="H4" s="275"/>
      <c r="I4" s="275"/>
      <c r="J4" s="275"/>
      <c r="K4" s="275"/>
      <c r="L4" s="275"/>
      <c r="M4" s="275"/>
      <c r="N4" s="275"/>
      <c r="O4" s="276"/>
      <c r="P4" s="55"/>
      <c r="Q4" s="41"/>
      <c r="Y4" s="53"/>
      <c r="Z4" s="53"/>
    </row>
    <row r="5" spans="1:26" ht="41.25" customHeight="1" thickBot="1" x14ac:dyDescent="0.25">
      <c r="A5" s="244" t="s">
        <v>67</v>
      </c>
      <c r="B5" s="245"/>
      <c r="C5" s="246"/>
      <c r="D5" s="246"/>
      <c r="E5" s="247"/>
      <c r="F5" s="263">
        <f>COUNTIF(A13:A95,"&lt;&gt;"&amp;"")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COUNTIFS(P13:P259,"&lt;&gt;"&amp;"",C13:C259,"&lt;&gt;'&amp;""ΑΚΥΡΩΣΗ")</f>
        <v>0</v>
      </c>
    </row>
    <row r="6" spans="1:26" ht="37.5" customHeight="1" thickBot="1" x14ac:dyDescent="0.25">
      <c r="A6" s="244" t="s">
        <v>624</v>
      </c>
      <c r="B6" s="245"/>
      <c r="C6" s="246"/>
      <c r="D6" s="246"/>
      <c r="E6" s="247"/>
      <c r="F6" s="248">
        <f>SUMIF(H13:H95,"&lt;&gt;"&amp;"")</f>
        <v>0.02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53" t="s">
        <v>65</v>
      </c>
      <c r="Z6" s="53">
        <f>COUNTIFS(Q13:Q259,"&lt;&gt;"&amp;"",C13:C259,"&lt;&gt;"&amp;"ΑΚΥΡΩΣΗ")</f>
        <v>0</v>
      </c>
    </row>
    <row r="7" spans="1:26" ht="37.5" customHeight="1" thickBot="1" x14ac:dyDescent="0.25">
      <c r="A7" s="244" t="s">
        <v>629</v>
      </c>
      <c r="B7" s="245"/>
      <c r="C7" s="246"/>
      <c r="D7" s="246"/>
      <c r="E7" s="247"/>
      <c r="F7" s="248">
        <f>SUMIF(K12:K94,"&lt;&gt;"&amp;"")</f>
        <v>0.08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53"/>
      <c r="Z7" s="53"/>
    </row>
    <row r="8" spans="1:26" ht="50.25" customHeight="1" thickBot="1" x14ac:dyDescent="0.25">
      <c r="A8" s="244" t="s">
        <v>626</v>
      </c>
      <c r="B8" s="245"/>
      <c r="C8" s="245"/>
      <c r="D8" s="245"/>
      <c r="E8" s="262"/>
      <c r="F8" s="248">
        <f>SUMIF(C13:C95,"&lt;&gt;"&amp;"ΑΚΥΡΩΣΗ",H13:H95)</f>
        <v>0.02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53" t="s">
        <v>66</v>
      </c>
      <c r="Z8" s="53">
        <f>COUNTIFS(C13:C259,"&lt;&gt;"&amp;"",C13:C259,"&lt;&gt;"&amp;"ΑΚΥΡΩΣΗ")</f>
        <v>1</v>
      </c>
    </row>
    <row r="9" spans="1:26" ht="50.25" customHeight="1" thickBot="1" x14ac:dyDescent="0.25">
      <c r="A9" s="244" t="s">
        <v>632</v>
      </c>
      <c r="B9" s="245"/>
      <c r="C9" s="246"/>
      <c r="D9" s="246"/>
      <c r="E9" s="247"/>
      <c r="F9" s="248">
        <f>SUMIF(C13:C95,"&lt;&gt;"&amp;"ΑΚΥΡΩΣΗ",K13:K95)</f>
        <v>0.08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53"/>
      <c r="Z9" s="53"/>
    </row>
    <row r="10" spans="1:26" ht="54" customHeight="1" thickBot="1" x14ac:dyDescent="0.25">
      <c r="A10" s="259" t="s">
        <v>509</v>
      </c>
      <c r="B10" s="260"/>
      <c r="C10" s="260"/>
      <c r="D10" s="260"/>
      <c r="E10" s="261"/>
      <c r="F10" s="274" t="s">
        <v>741</v>
      </c>
      <c r="G10" s="275"/>
      <c r="H10" s="275"/>
      <c r="I10" s="275"/>
      <c r="J10" s="275"/>
      <c r="K10" s="275"/>
      <c r="L10" s="275"/>
      <c r="M10" s="275"/>
      <c r="N10" s="275"/>
      <c r="O10" s="276"/>
      <c r="P10" s="41"/>
      <c r="Q10" s="41"/>
      <c r="Y10" s="54" t="s">
        <v>68</v>
      </c>
      <c r="Z10" s="54">
        <f>SUMIFS(H13:H259,M13:M259,"&lt;&gt;"&amp;"",C13:C259,"&lt;&gt;"&amp;"ΑΚΥΡΩΣΗ")</f>
        <v>0.02</v>
      </c>
    </row>
    <row r="11" spans="1:26" ht="26.25" thickBot="1" x14ac:dyDescent="0.25">
      <c r="Y11" s="54" t="s">
        <v>69</v>
      </c>
      <c r="Z11" s="53">
        <f>SUMIFS(H13:H259,P13:P259,"&lt;&gt;"&amp;"",C13:C259,"&lt;&gt;"&amp;"ΑΚΥΡΩΣΗ")</f>
        <v>0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670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4" t="s">
        <v>70</v>
      </c>
      <c r="Z12" s="53">
        <f>SUMIFS(H13:H259,Q13:Q259,"&lt;&gt;"&amp;"",C13:C259,"&lt;&gt;"&amp;"ΑΚΥΡΩΣΗ")</f>
        <v>0</v>
      </c>
    </row>
    <row r="13" spans="1:26" ht="88.5" customHeight="1" thickBot="1" x14ac:dyDescent="0.25">
      <c r="A13" s="80">
        <v>1</v>
      </c>
      <c r="B13" s="94" t="s">
        <v>5</v>
      </c>
      <c r="C13" s="134" t="s">
        <v>83</v>
      </c>
      <c r="D13" s="85" t="s">
        <v>575</v>
      </c>
      <c r="E13" s="85" t="s">
        <v>502</v>
      </c>
      <c r="F13" s="80">
        <v>2259</v>
      </c>
      <c r="G13" s="83" t="s">
        <v>772</v>
      </c>
      <c r="H13" s="93">
        <v>0.02</v>
      </c>
      <c r="I13" s="85" t="s">
        <v>588</v>
      </c>
      <c r="J13" s="85" t="s">
        <v>589</v>
      </c>
      <c r="K13" s="80">
        <v>0.08</v>
      </c>
      <c r="L13" s="85" t="s">
        <v>590</v>
      </c>
      <c r="M13" s="81" t="s">
        <v>730</v>
      </c>
      <c r="N13" s="80"/>
      <c r="O13" s="80"/>
      <c r="P13" s="80"/>
      <c r="Q13" s="80"/>
      <c r="R13" s="80"/>
      <c r="S13" s="88"/>
      <c r="T13" s="80"/>
      <c r="U13" s="80"/>
      <c r="V13" s="80"/>
      <c r="W13" s="80"/>
      <c r="X13" s="80"/>
      <c r="Y13" s="61" t="s">
        <v>78</v>
      </c>
      <c r="Z13" s="53">
        <f>SUMIFS(H13:H259,R13:R259,"&lt;&gt;"&amp;"",C13:C259,"&lt;&gt;"&amp;"ΑΚΥΡΩΣΗ")</f>
        <v>0</v>
      </c>
    </row>
  </sheetData>
  <mergeCells count="18">
    <mergeCell ref="A10:E10"/>
    <mergeCell ref="F10:O10"/>
    <mergeCell ref="A7:E7"/>
    <mergeCell ref="F7:O7"/>
    <mergeCell ref="A9:E9"/>
    <mergeCell ref="F9:O9"/>
    <mergeCell ref="A5:E5"/>
    <mergeCell ref="F5:O5"/>
    <mergeCell ref="A6:E6"/>
    <mergeCell ref="F6:O6"/>
    <mergeCell ref="A8:E8"/>
    <mergeCell ref="F8:O8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H18" sqref="H18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55" t="s">
        <v>494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  <c r="P1" s="25"/>
      <c r="Q1" s="25"/>
      <c r="Y1" s="53" t="s">
        <v>62</v>
      </c>
      <c r="Z1" s="53">
        <f>COUNTIF(A13:A145,"&lt;&gt;"&amp;"")</f>
        <v>1</v>
      </c>
    </row>
    <row r="2" spans="1:26" ht="33" customHeight="1" thickBot="1" x14ac:dyDescent="0.25">
      <c r="A2" s="255" t="s">
        <v>31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8"/>
      <c r="P2" s="55"/>
      <c r="Q2" s="41"/>
      <c r="Y2" s="53" t="s">
        <v>63</v>
      </c>
      <c r="Z2" s="53">
        <f>COUNTIFS(M13:M259,"&lt;&gt;"&amp;"",C13:C259,"&lt;&gt;"&amp;"ΑΚΥΡΩΣΗ")</f>
        <v>0</v>
      </c>
    </row>
    <row r="3" spans="1:26" ht="33" customHeight="1" thickBot="1" x14ac:dyDescent="0.25">
      <c r="A3" s="244" t="s">
        <v>508</v>
      </c>
      <c r="B3" s="245"/>
      <c r="C3" s="246"/>
      <c r="D3" s="246"/>
      <c r="E3" s="247"/>
      <c r="F3" s="248">
        <v>0</v>
      </c>
      <c r="G3" s="249"/>
      <c r="H3" s="249"/>
      <c r="I3" s="249"/>
      <c r="J3" s="249"/>
      <c r="K3" s="249"/>
      <c r="L3" s="249"/>
      <c r="M3" s="249"/>
      <c r="N3" s="249"/>
      <c r="O3" s="250"/>
      <c r="P3" s="55"/>
      <c r="Q3" s="41"/>
      <c r="Y3" s="53"/>
      <c r="Z3" s="53"/>
    </row>
    <row r="4" spans="1:26" ht="33" customHeight="1" thickBot="1" x14ac:dyDescent="0.25">
      <c r="A4" s="244" t="s">
        <v>507</v>
      </c>
      <c r="B4" s="245"/>
      <c r="C4" s="246"/>
      <c r="D4" s="246"/>
      <c r="E4" s="247"/>
      <c r="F4" s="274" t="s">
        <v>741</v>
      </c>
      <c r="G4" s="275"/>
      <c r="H4" s="275"/>
      <c r="I4" s="275"/>
      <c r="J4" s="275"/>
      <c r="K4" s="275"/>
      <c r="L4" s="275"/>
      <c r="M4" s="275"/>
      <c r="N4" s="275"/>
      <c r="O4" s="276"/>
      <c r="P4" s="55"/>
      <c r="Q4" s="41"/>
      <c r="Y4" s="53"/>
      <c r="Z4" s="53"/>
    </row>
    <row r="5" spans="1:26" ht="41.25" customHeight="1" thickBot="1" x14ac:dyDescent="0.25">
      <c r="A5" s="244" t="s">
        <v>67</v>
      </c>
      <c r="B5" s="245"/>
      <c r="C5" s="246"/>
      <c r="D5" s="246"/>
      <c r="E5" s="247"/>
      <c r="F5" s="263">
        <f>COUNTIF(A13:A95,"&lt;&gt;"&amp;"")</f>
        <v>1</v>
      </c>
      <c r="G5" s="264"/>
      <c r="H5" s="264"/>
      <c r="I5" s="264"/>
      <c r="J5" s="264"/>
      <c r="K5" s="264"/>
      <c r="L5" s="264"/>
      <c r="M5" s="264"/>
      <c r="N5" s="264"/>
      <c r="O5" s="265"/>
      <c r="P5" s="52"/>
      <c r="Q5" s="41"/>
      <c r="Y5" s="53" t="s">
        <v>64</v>
      </c>
      <c r="Z5" s="53">
        <f>COUNTIFS(P13:P259,"&lt;&gt;"&amp;"",C13:C259,"&lt;&gt;'&amp;""ΑΚΥΡΩΣΗ")</f>
        <v>0</v>
      </c>
    </row>
    <row r="6" spans="1:26" ht="37.5" customHeight="1" thickBot="1" x14ac:dyDescent="0.25">
      <c r="A6" s="244" t="s">
        <v>624</v>
      </c>
      <c r="B6" s="245"/>
      <c r="C6" s="246"/>
      <c r="D6" s="246"/>
      <c r="E6" s="247"/>
      <c r="F6" s="248">
        <f>SUMIF(H13:H95,"&lt;&gt;"&amp;"")</f>
        <v>0.05</v>
      </c>
      <c r="G6" s="249"/>
      <c r="H6" s="249"/>
      <c r="I6" s="249"/>
      <c r="J6" s="249"/>
      <c r="K6" s="249"/>
      <c r="L6" s="249"/>
      <c r="M6" s="249"/>
      <c r="N6" s="249"/>
      <c r="O6" s="250"/>
      <c r="P6" s="52"/>
      <c r="Q6" s="41"/>
      <c r="Y6" s="53" t="s">
        <v>65</v>
      </c>
      <c r="Z6" s="53">
        <f>COUNTIFS(Q13:Q259,"&lt;&gt;"&amp;"",C13:C259,"&lt;&gt;"&amp;"ΑΚΥΡΩΣΗ")</f>
        <v>0</v>
      </c>
    </row>
    <row r="7" spans="1:26" ht="37.5" customHeight="1" thickBot="1" x14ac:dyDescent="0.25">
      <c r="A7" s="244" t="s">
        <v>629</v>
      </c>
      <c r="B7" s="245"/>
      <c r="C7" s="246"/>
      <c r="D7" s="246"/>
      <c r="E7" s="247"/>
      <c r="F7" s="248">
        <f>SUMIF(K12:K94,"&lt;&gt;"&amp;"")</f>
        <v>0.2</v>
      </c>
      <c r="G7" s="249"/>
      <c r="H7" s="249"/>
      <c r="I7" s="249"/>
      <c r="J7" s="249"/>
      <c r="K7" s="249"/>
      <c r="L7" s="249"/>
      <c r="M7" s="249"/>
      <c r="N7" s="249"/>
      <c r="O7" s="250"/>
      <c r="P7" s="52"/>
      <c r="Q7" s="41"/>
      <c r="Y7" s="53"/>
      <c r="Z7" s="53"/>
    </row>
    <row r="8" spans="1:26" ht="50.25" customHeight="1" thickBot="1" x14ac:dyDescent="0.25">
      <c r="A8" s="244" t="s">
        <v>626</v>
      </c>
      <c r="B8" s="245"/>
      <c r="C8" s="245"/>
      <c r="D8" s="245"/>
      <c r="E8" s="262"/>
      <c r="F8" s="248">
        <f>SUMIF(C13:C95,"&lt;&gt;"&amp;"ΑΚΥΡΩΣΗ",H13:H95)</f>
        <v>0.05</v>
      </c>
      <c r="G8" s="249"/>
      <c r="H8" s="249"/>
      <c r="I8" s="249"/>
      <c r="J8" s="249"/>
      <c r="K8" s="249"/>
      <c r="L8" s="249"/>
      <c r="M8" s="249"/>
      <c r="N8" s="249"/>
      <c r="O8" s="250"/>
      <c r="P8" s="52"/>
      <c r="Q8" s="41"/>
      <c r="Y8" s="53" t="s">
        <v>66</v>
      </c>
      <c r="Z8" s="53">
        <f>COUNTIFS(C13:C259,"&lt;&gt;"&amp;"",C13:C259,"&lt;&gt;"&amp;"ΑΚΥΡΩΣΗ")</f>
        <v>1</v>
      </c>
    </row>
    <row r="9" spans="1:26" ht="50.25" customHeight="1" thickBot="1" x14ac:dyDescent="0.25">
      <c r="A9" s="244" t="s">
        <v>632</v>
      </c>
      <c r="B9" s="245"/>
      <c r="C9" s="246"/>
      <c r="D9" s="246"/>
      <c r="E9" s="247"/>
      <c r="F9" s="248">
        <f>SUMIF(C13:C95,"&lt;&gt;"&amp;"ΑΚΥΡΩΣΗ",K13:K95)</f>
        <v>0.2</v>
      </c>
      <c r="G9" s="249"/>
      <c r="H9" s="249"/>
      <c r="I9" s="249"/>
      <c r="J9" s="249"/>
      <c r="K9" s="249"/>
      <c r="L9" s="249"/>
      <c r="M9" s="249"/>
      <c r="N9" s="249"/>
      <c r="O9" s="250"/>
      <c r="P9" s="52"/>
      <c r="Q9" s="41"/>
      <c r="Y9" s="53"/>
      <c r="Z9" s="53"/>
    </row>
    <row r="10" spans="1:26" ht="54" customHeight="1" thickBot="1" x14ac:dyDescent="0.25">
      <c r="A10" s="259" t="s">
        <v>509</v>
      </c>
      <c r="B10" s="260"/>
      <c r="C10" s="260"/>
      <c r="D10" s="260"/>
      <c r="E10" s="261"/>
      <c r="F10" s="274" t="s">
        <v>741</v>
      </c>
      <c r="G10" s="275"/>
      <c r="H10" s="275"/>
      <c r="I10" s="275"/>
      <c r="J10" s="275"/>
      <c r="K10" s="275"/>
      <c r="L10" s="275"/>
      <c r="M10" s="275"/>
      <c r="N10" s="275"/>
      <c r="O10" s="276"/>
      <c r="P10" s="41"/>
      <c r="Q10" s="41"/>
      <c r="Y10" s="54" t="s">
        <v>68</v>
      </c>
      <c r="Z10" s="54">
        <f>SUMIFS(H13:H259,M13:M259,"&lt;&gt;"&amp;"",C13:C259,"&lt;&gt;"&amp;"ΑΚΥΡΩΣΗ")</f>
        <v>0</v>
      </c>
    </row>
    <row r="11" spans="1:26" ht="26.25" thickBot="1" x14ac:dyDescent="0.25">
      <c r="Y11" s="54" t="s">
        <v>69</v>
      </c>
      <c r="Z11" s="53">
        <f>SUMIFS(H13:H259,P13:P259,"&lt;&gt;"&amp;"",C13:C259,"&lt;&gt;"&amp;"ΑΚΥΡΩΣΗ")</f>
        <v>0</v>
      </c>
    </row>
    <row r="12" spans="1:26" ht="105.75" thickBot="1" x14ac:dyDescent="0.25">
      <c r="A12" s="57" t="s">
        <v>46</v>
      </c>
      <c r="B12" s="57" t="s">
        <v>493</v>
      </c>
      <c r="C12" s="57" t="s">
        <v>92</v>
      </c>
      <c r="D12" s="57" t="s">
        <v>96</v>
      </c>
      <c r="E12" s="57" t="s">
        <v>501</v>
      </c>
      <c r="F12" s="57" t="s">
        <v>98</v>
      </c>
      <c r="G12" s="57" t="s">
        <v>99</v>
      </c>
      <c r="H12" s="57" t="s">
        <v>495</v>
      </c>
      <c r="I12" s="57" t="s">
        <v>496</v>
      </c>
      <c r="J12" s="57" t="s">
        <v>497</v>
      </c>
      <c r="K12" s="57" t="s">
        <v>498</v>
      </c>
      <c r="L12" s="57" t="s">
        <v>499</v>
      </c>
      <c r="M12" s="57" t="s">
        <v>104</v>
      </c>
      <c r="N12" s="57" t="s">
        <v>105</v>
      </c>
      <c r="O12" s="57" t="s">
        <v>107</v>
      </c>
      <c r="P12" s="57" t="s">
        <v>670</v>
      </c>
      <c r="Q12" s="57" t="s">
        <v>111</v>
      </c>
      <c r="R12" s="57" t="s">
        <v>113</v>
      </c>
      <c r="S12" s="57" t="s">
        <v>114</v>
      </c>
      <c r="T12" s="57" t="s">
        <v>115</v>
      </c>
      <c r="U12" s="57" t="s">
        <v>51</v>
      </c>
      <c r="V12" s="57" t="s">
        <v>117</v>
      </c>
      <c r="W12" s="57" t="s">
        <v>118</v>
      </c>
      <c r="X12" s="57" t="s">
        <v>119</v>
      </c>
      <c r="Y12" s="54" t="s">
        <v>70</v>
      </c>
      <c r="Z12" s="53">
        <f>SUMIFS(H13:H259,Q13:Q259,"&lt;&gt;"&amp;"",C13:C259,"&lt;&gt;"&amp;"ΑΚΥΡΩΣΗ")</f>
        <v>0</v>
      </c>
    </row>
    <row r="13" spans="1:26" ht="88.5" customHeight="1" thickBot="1" x14ac:dyDescent="0.25">
      <c r="A13" s="80">
        <v>1</v>
      </c>
      <c r="B13" s="94" t="s">
        <v>31</v>
      </c>
      <c r="C13" s="134" t="s">
        <v>722</v>
      </c>
      <c r="D13" s="85" t="s">
        <v>575</v>
      </c>
      <c r="E13" s="85" t="s">
        <v>502</v>
      </c>
      <c r="F13" s="163">
        <v>2260</v>
      </c>
      <c r="G13" s="83" t="s">
        <v>772</v>
      </c>
      <c r="H13" s="93">
        <v>0.05</v>
      </c>
      <c r="I13" s="85" t="s">
        <v>591</v>
      </c>
      <c r="J13" s="85" t="s">
        <v>592</v>
      </c>
      <c r="K13" s="80">
        <v>0.2</v>
      </c>
      <c r="L13" s="85" t="s">
        <v>593</v>
      </c>
      <c r="M13" s="81"/>
      <c r="N13" s="80"/>
      <c r="O13" s="80"/>
      <c r="P13" s="80"/>
      <c r="Q13" s="80"/>
      <c r="R13" s="80"/>
      <c r="S13" s="88"/>
      <c r="T13" s="80"/>
      <c r="U13" s="80"/>
      <c r="V13" s="80"/>
      <c r="W13" s="80"/>
      <c r="X13" s="80"/>
      <c r="Y13" s="61" t="s">
        <v>78</v>
      </c>
      <c r="Z13" s="53">
        <f>SUMIFS(H13:H259,R13:R259,"&lt;&gt;"&amp;"",C13:C259,"&lt;&gt;"&amp;"ΑΚΥΡΩΣΗ")</f>
        <v>0</v>
      </c>
    </row>
  </sheetData>
  <mergeCells count="18">
    <mergeCell ref="A10:E10"/>
    <mergeCell ref="F10:O10"/>
    <mergeCell ref="A7:E7"/>
    <mergeCell ref="F7:O7"/>
    <mergeCell ref="A9:E9"/>
    <mergeCell ref="F9:O9"/>
    <mergeCell ref="A5:E5"/>
    <mergeCell ref="F5:O5"/>
    <mergeCell ref="A6:E6"/>
    <mergeCell ref="F6:O6"/>
    <mergeCell ref="A8:E8"/>
    <mergeCell ref="F8:O8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21</vt:i4>
      </vt:variant>
      <vt:variant>
        <vt:lpstr>Περιοχές με ονόματα</vt:lpstr>
      </vt:variant>
      <vt:variant>
        <vt:i4>20</vt:i4>
      </vt:variant>
    </vt:vector>
  </HeadingPairs>
  <TitlesOfParts>
    <vt:vector size="41" baseType="lpstr">
      <vt:lpstr>ΟΛΑ ΤΑ ΝΗΣΙΑ </vt:lpstr>
      <vt:lpstr>KΑΡΠΑΘΟΣ</vt:lpstr>
      <vt:lpstr>ΚΩΣ-ΚΑΛΥΜΝΟΣ</vt:lpstr>
      <vt:lpstr>ΛΗΜΝΟΣ</vt:lpstr>
      <vt:lpstr>ΠΑΤΜΟΣ</vt:lpstr>
      <vt:lpstr>ΑΝΑΦΗ</vt:lpstr>
      <vt:lpstr>ΑΓΑΘΟΝΗΣΙ</vt:lpstr>
      <vt:lpstr>ΑΝΤΙΚΥΘΗΡΑ</vt:lpstr>
      <vt:lpstr>ΟΘΩΝΟΙ</vt:lpstr>
      <vt:lpstr>ΔΟΝΟΥΣΑ</vt:lpstr>
      <vt:lpstr>ΓΑΥΔΟΣ</vt:lpstr>
      <vt:lpstr>ΚΡΗΤΗ</vt:lpstr>
      <vt:lpstr>ΑΜΟΡΓΟΣ</vt:lpstr>
      <vt:lpstr>ΙΚΑΡΙΑ</vt:lpstr>
      <vt:lpstr>ΣΑΜΟΣ</vt:lpstr>
      <vt:lpstr>ΣΚΥΡΟΣ</vt:lpstr>
      <vt:lpstr>ΡΟΔΟΣ</vt:lpstr>
      <vt:lpstr>ΑΡΚΙΟΙ</vt:lpstr>
      <vt:lpstr>ΕΡΕΙΚΟΥΣΑ</vt:lpstr>
      <vt:lpstr>ΛΕΣΒΟΣ</vt:lpstr>
      <vt:lpstr>Sheet1</vt:lpstr>
      <vt:lpstr>'ΟΛΑ ΤΑ ΝΗΣΙΑ '!Print_Area</vt:lpstr>
      <vt:lpstr>KΑΡΠΑΘΟΣ!Print_Titles</vt:lpstr>
      <vt:lpstr>ΑΓΑΘΟΝΗΣΙ!Print_Titles</vt:lpstr>
      <vt:lpstr>ΑΜΟΡΓΟΣ!Print_Titles</vt:lpstr>
      <vt:lpstr>ΑΝΑΦΗ!Print_Titles</vt:lpstr>
      <vt:lpstr>ΑΝΤΙΚΥΘΗΡΑ!Print_Titles</vt:lpstr>
      <vt:lpstr>ΑΡΚΙΟΙ!Print_Titles</vt:lpstr>
      <vt:lpstr>ΓΑΥΔΟΣ!Print_Titles</vt:lpstr>
      <vt:lpstr>ΔΟΝΟΥΣΑ!Print_Titles</vt:lpstr>
      <vt:lpstr>ΕΡΕΙΚΟΥΣΑ!Print_Titles</vt:lpstr>
      <vt:lpstr>ΙΚΑΡΙΑ!Print_Titles</vt:lpstr>
      <vt:lpstr>ΚΡΗΤΗ!Print_Titles</vt:lpstr>
      <vt:lpstr>'ΚΩΣ-ΚΑΛΥΜΝΟΣ'!Print_Titles</vt:lpstr>
      <vt:lpstr>ΛΕΣΒΟΣ!Print_Titles</vt:lpstr>
      <vt:lpstr>ΛΗΜΝΟΣ!Print_Titles</vt:lpstr>
      <vt:lpstr>ΟΘΩΝΟΙ!Print_Titles</vt:lpstr>
      <vt:lpstr>ΠΑΤΜΟΣ!Print_Titles</vt:lpstr>
      <vt:lpstr>ΡΟΔΟΣ!Print_Titles</vt:lpstr>
      <vt:lpstr>ΣΑΜΟΣ!Print_Titles</vt:lpstr>
      <vt:lpstr>ΣΚΥΡΟΣ!Print_Titles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Τέσσης Αντώνιος</cp:lastModifiedBy>
  <cp:lastPrinted>2017-03-16T08:01:43Z</cp:lastPrinted>
  <dcterms:created xsi:type="dcterms:W3CDTF">2013-11-20T08:35:16Z</dcterms:created>
  <dcterms:modified xsi:type="dcterms:W3CDTF">2021-07-08T07:28:22Z</dcterms:modified>
</cp:coreProperties>
</file>